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3.P_G  AGUA\"/>
    </mc:Choice>
  </mc:AlternateContent>
  <xr:revisionPtr revIDLastSave="0" documentId="13_ncr:1_{2D01B2AA-EA28-4F8C-8270-71B616925A22}"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55" i="6" l="1"/>
  <c r="AB55" i="6"/>
  <c r="Z55" i="6"/>
  <c r="X55" i="6"/>
  <c r="V55" i="6"/>
  <c r="T55" i="6"/>
  <c r="R55" i="6"/>
  <c r="AD43" i="6"/>
  <c r="AB43" i="6"/>
  <c r="Z43" i="6"/>
  <c r="X43" i="6"/>
  <c r="V43" i="6"/>
  <c r="T43" i="6"/>
  <c r="R43" i="6"/>
  <c r="AD32" i="6"/>
  <c r="AB32" i="6"/>
  <c r="Z32" i="6"/>
  <c r="X32" i="6"/>
  <c r="V32" i="6"/>
  <c r="T32" i="6"/>
  <c r="R32" i="6"/>
  <c r="AD23" i="6"/>
  <c r="AB23" i="6"/>
  <c r="Z23" i="6"/>
  <c r="X23" i="6"/>
  <c r="V23" i="6"/>
  <c r="T23" i="6"/>
  <c r="R23" i="6"/>
  <c r="AD13" i="6"/>
  <c r="AB13" i="6"/>
  <c r="Z13" i="6"/>
  <c r="X13" i="6"/>
  <c r="V13" i="6"/>
  <c r="T13" i="6"/>
  <c r="R13" i="6"/>
  <c r="K5" i="10" l="1"/>
  <c r="H5" i="10"/>
  <c r="AI12" i="6" l="1"/>
  <c r="AH12" i="6"/>
  <c r="AG12" i="6"/>
  <c r="AF12" i="6"/>
  <c r="AE12" i="6"/>
  <c r="AC12" i="6"/>
  <c r="AA12" i="6"/>
  <c r="Y12" i="6"/>
  <c r="W12" i="6"/>
  <c r="U12" i="6"/>
  <c r="S12" i="6"/>
  <c r="S31" i="6"/>
  <c r="AI31" i="6"/>
  <c r="AH31" i="6"/>
  <c r="AG31" i="6"/>
  <c r="AF31" i="6"/>
  <c r="AE31" i="6"/>
  <c r="AC31" i="6"/>
  <c r="AA31" i="6"/>
  <c r="Y31" i="6"/>
  <c r="W31" i="6"/>
  <c r="U31" i="6"/>
  <c r="AI42" i="6"/>
  <c r="AH42" i="6"/>
  <c r="AG42" i="6"/>
  <c r="AF42" i="6"/>
  <c r="AE42" i="6"/>
  <c r="AC42" i="6"/>
  <c r="AA42" i="6"/>
  <c r="Y42" i="6"/>
  <c r="W42" i="6"/>
  <c r="U42" i="6"/>
  <c r="S42" i="6"/>
  <c r="AI54" i="6"/>
  <c r="AH54" i="6"/>
  <c r="AG54" i="6"/>
  <c r="AF54" i="6"/>
  <c r="AE54" i="6"/>
  <c r="AC54" i="6"/>
  <c r="AA54" i="6"/>
  <c r="Y54" i="6"/>
  <c r="W54" i="6"/>
  <c r="U54" i="6"/>
  <c r="S54" i="6"/>
  <c r="J54" i="6"/>
  <c r="J42" i="6"/>
  <c r="J31" i="6"/>
  <c r="AI22" i="6"/>
  <c r="AH22" i="6"/>
  <c r="AG22" i="6"/>
  <c r="AF22" i="6"/>
  <c r="AE22" i="6"/>
  <c r="AC22" i="6"/>
  <c r="AA22" i="6"/>
  <c r="Y22" i="6"/>
  <c r="W22" i="6"/>
  <c r="U22" i="6"/>
  <c r="S22" i="6"/>
  <c r="J22" i="6"/>
  <c r="J12" i="6"/>
  <c r="AK60" i="6" l="1"/>
  <c r="AK59" i="6"/>
  <c r="AK58" i="6"/>
  <c r="AK57" i="6"/>
  <c r="AK56" i="6"/>
  <c r="AK55" i="6"/>
  <c r="AK51" i="6"/>
  <c r="AK50" i="6"/>
  <c r="AK49" i="6"/>
  <c r="AK48" i="6"/>
  <c r="AK47" i="6"/>
  <c r="AK46" i="6"/>
  <c r="AK45" i="6"/>
  <c r="AK44" i="6"/>
  <c r="AK43" i="6"/>
  <c r="AK39" i="6"/>
  <c r="AK38" i="6"/>
  <c r="AK37" i="6"/>
  <c r="AK36" i="6"/>
  <c r="AK35" i="6"/>
  <c r="AK34" i="6"/>
  <c r="AK33" i="6"/>
  <c r="AK32" i="6"/>
  <c r="AK28" i="6"/>
  <c r="AK27" i="6"/>
  <c r="AK26" i="6"/>
  <c r="AK25" i="6"/>
  <c r="AK24" i="6"/>
  <c r="AK23" i="6"/>
  <c r="AK19" i="6"/>
  <c r="AK18" i="6"/>
  <c r="AK17" i="6"/>
  <c r="AK16" i="6"/>
  <c r="AK15" i="6"/>
  <c r="AK14" i="6"/>
  <c r="AK13" i="6"/>
  <c r="AK54" i="6" l="1"/>
  <c r="AK42" i="6"/>
  <c r="AK31" i="6"/>
  <c r="AK22" i="6"/>
  <c r="AK12" i="6"/>
  <c r="AH9" i="6"/>
  <c r="AI9" i="6"/>
  <c r="AU45" i="6" l="1"/>
  <c r="AR45" i="6"/>
  <c r="AU46" i="6"/>
  <c r="AR46" i="6"/>
  <c r="AU44" i="6"/>
  <c r="AR44" i="6"/>
  <c r="AU34" i="6"/>
  <c r="AR34" i="6"/>
  <c r="AU33" i="6"/>
  <c r="AR33" i="6"/>
  <c r="AU15" i="6"/>
  <c r="AR15" i="6"/>
  <c r="AU204" i="6" l="1"/>
  <c r="AR204" i="6"/>
  <c r="AK204" i="6"/>
  <c r="AU203" i="6"/>
  <c r="AR203" i="6"/>
  <c r="AK203" i="6"/>
  <c r="AU202" i="6"/>
  <c r="AR202" i="6"/>
  <c r="AK202" i="6"/>
  <c r="AU201" i="6"/>
  <c r="AR201" i="6"/>
  <c r="AK201" i="6"/>
  <c r="AU200" i="6"/>
  <c r="AR200" i="6"/>
  <c r="AK200" i="6"/>
  <c r="AU199" i="6"/>
  <c r="AR199" i="6"/>
  <c r="AK199" i="6"/>
  <c r="AJ199" i="6"/>
  <c r="AJ198" i="6" s="1"/>
  <c r="I199" i="6"/>
  <c r="H199" i="6"/>
  <c r="G199" i="6"/>
  <c r="F199" i="6"/>
  <c r="E199" i="6"/>
  <c r="AZ198" i="6"/>
  <c r="AY198" i="6"/>
  <c r="AX198" i="6"/>
  <c r="AW198" i="6"/>
  <c r="AV198" i="6"/>
  <c r="AT198" i="6"/>
  <c r="AS198" i="6"/>
  <c r="AQ198" i="6"/>
  <c r="AP198" i="6"/>
  <c r="AO198" i="6"/>
  <c r="AN198" i="6"/>
  <c r="AM198" i="6"/>
  <c r="AL198" i="6"/>
  <c r="AG198" i="6"/>
  <c r="AF198" i="6"/>
  <c r="AE198" i="6"/>
  <c r="AD198" i="6"/>
  <c r="AC198" i="6"/>
  <c r="AB198" i="6"/>
  <c r="AA198" i="6"/>
  <c r="Z198" i="6"/>
  <c r="Y198" i="6"/>
  <c r="X198" i="6"/>
  <c r="W198" i="6"/>
  <c r="V198" i="6"/>
  <c r="U198" i="6"/>
  <c r="T198" i="6"/>
  <c r="S198" i="6"/>
  <c r="R198" i="6"/>
  <c r="J198" i="6"/>
  <c r="AU195" i="6"/>
  <c r="AR195" i="6"/>
  <c r="AK195" i="6"/>
  <c r="AU194" i="6"/>
  <c r="AR194" i="6"/>
  <c r="AK194" i="6"/>
  <c r="AU193" i="6"/>
  <c r="AR193" i="6"/>
  <c r="AK193" i="6"/>
  <c r="AU192" i="6"/>
  <c r="AR192" i="6"/>
  <c r="AK192" i="6"/>
  <c r="AU191" i="6"/>
  <c r="AR191" i="6"/>
  <c r="AK191" i="6"/>
  <c r="AU190" i="6"/>
  <c r="AR190" i="6"/>
  <c r="AK190" i="6"/>
  <c r="AJ190" i="6"/>
  <c r="AJ189" i="6" s="1"/>
  <c r="I190" i="6"/>
  <c r="H190" i="6"/>
  <c r="G190" i="6"/>
  <c r="F190" i="6"/>
  <c r="E190" i="6"/>
  <c r="AZ189" i="6"/>
  <c r="AY189" i="6"/>
  <c r="AX189" i="6"/>
  <c r="AW189" i="6"/>
  <c r="AV189" i="6"/>
  <c r="AT189" i="6"/>
  <c r="AS189" i="6"/>
  <c r="AQ189" i="6"/>
  <c r="AP189" i="6"/>
  <c r="AO189" i="6"/>
  <c r="AN189" i="6"/>
  <c r="AM189" i="6"/>
  <c r="AL189" i="6"/>
  <c r="AG189" i="6"/>
  <c r="AF189" i="6"/>
  <c r="AE189" i="6"/>
  <c r="AD189" i="6"/>
  <c r="AC189" i="6"/>
  <c r="AB189" i="6"/>
  <c r="AA189" i="6"/>
  <c r="Z189" i="6"/>
  <c r="Y189" i="6"/>
  <c r="X189" i="6"/>
  <c r="W189" i="6"/>
  <c r="V189" i="6"/>
  <c r="U189" i="6"/>
  <c r="T189" i="6"/>
  <c r="S189" i="6"/>
  <c r="R189" i="6"/>
  <c r="J189" i="6"/>
  <c r="AU186" i="6"/>
  <c r="AR186" i="6"/>
  <c r="AK186" i="6"/>
  <c r="AU185" i="6"/>
  <c r="AR185" i="6"/>
  <c r="AK185" i="6"/>
  <c r="AU184" i="6"/>
  <c r="AR184" i="6"/>
  <c r="AK184" i="6"/>
  <c r="AU183" i="6"/>
  <c r="AR183" i="6"/>
  <c r="AK183" i="6"/>
  <c r="AU182" i="6"/>
  <c r="AR182" i="6"/>
  <c r="AK182" i="6"/>
  <c r="AU181" i="6"/>
  <c r="AR181" i="6"/>
  <c r="AK181" i="6"/>
  <c r="AJ181" i="6"/>
  <c r="AJ180" i="6" s="1"/>
  <c r="I181" i="6"/>
  <c r="H181" i="6"/>
  <c r="G181" i="6"/>
  <c r="F181" i="6"/>
  <c r="E181" i="6"/>
  <c r="AZ180" i="6"/>
  <c r="AY180" i="6"/>
  <c r="AX180" i="6"/>
  <c r="AW180" i="6"/>
  <c r="AV180" i="6"/>
  <c r="AT180" i="6"/>
  <c r="AS180" i="6"/>
  <c r="AQ180" i="6"/>
  <c r="AP180" i="6"/>
  <c r="AO180" i="6"/>
  <c r="AN180" i="6"/>
  <c r="AM180" i="6"/>
  <c r="AL180" i="6"/>
  <c r="AG180" i="6"/>
  <c r="AF180" i="6"/>
  <c r="AE180" i="6"/>
  <c r="AD180" i="6"/>
  <c r="AC180" i="6"/>
  <c r="AB180" i="6"/>
  <c r="AA180" i="6"/>
  <c r="Z180" i="6"/>
  <c r="Y180" i="6"/>
  <c r="X180" i="6"/>
  <c r="W180" i="6"/>
  <c r="V180" i="6"/>
  <c r="U180" i="6"/>
  <c r="T180" i="6"/>
  <c r="S180" i="6"/>
  <c r="R180" i="6"/>
  <c r="J180" i="6"/>
  <c r="AU177" i="6"/>
  <c r="AR177" i="6"/>
  <c r="AK177" i="6"/>
  <c r="AU176" i="6"/>
  <c r="AR176" i="6"/>
  <c r="AK176" i="6"/>
  <c r="AU175" i="6"/>
  <c r="AR175" i="6"/>
  <c r="AK175" i="6"/>
  <c r="AU174" i="6"/>
  <c r="AR174" i="6"/>
  <c r="AK174" i="6"/>
  <c r="AU173" i="6"/>
  <c r="AR173" i="6"/>
  <c r="AK173" i="6"/>
  <c r="AU172" i="6"/>
  <c r="AR172" i="6"/>
  <c r="AK172" i="6"/>
  <c r="AJ172" i="6"/>
  <c r="AJ171" i="6" s="1"/>
  <c r="I172" i="6"/>
  <c r="H172" i="6"/>
  <c r="G172" i="6"/>
  <c r="F172" i="6"/>
  <c r="E172" i="6"/>
  <c r="AZ171" i="6"/>
  <c r="AY171" i="6"/>
  <c r="AX171" i="6"/>
  <c r="AW171" i="6"/>
  <c r="AV171" i="6"/>
  <c r="AT171" i="6"/>
  <c r="AS171" i="6"/>
  <c r="AQ171" i="6"/>
  <c r="AP171" i="6"/>
  <c r="AO171" i="6"/>
  <c r="AN171" i="6"/>
  <c r="AM171" i="6"/>
  <c r="AL171" i="6"/>
  <c r="AG171" i="6"/>
  <c r="AF171" i="6"/>
  <c r="AE171" i="6"/>
  <c r="AD171" i="6"/>
  <c r="AC171" i="6"/>
  <c r="AB171" i="6"/>
  <c r="AA171" i="6"/>
  <c r="Z171" i="6"/>
  <c r="Y171" i="6"/>
  <c r="X171" i="6"/>
  <c r="W171" i="6"/>
  <c r="V171" i="6"/>
  <c r="U171" i="6"/>
  <c r="T171" i="6"/>
  <c r="S171" i="6"/>
  <c r="R171" i="6"/>
  <c r="J171" i="6"/>
  <c r="AU168" i="6"/>
  <c r="AR168" i="6"/>
  <c r="AK168" i="6"/>
  <c r="AU167" i="6"/>
  <c r="AR167" i="6"/>
  <c r="AK167" i="6"/>
  <c r="AU166" i="6"/>
  <c r="AR166" i="6"/>
  <c r="AK166" i="6"/>
  <c r="AU165" i="6"/>
  <c r="AR165" i="6"/>
  <c r="AK165" i="6"/>
  <c r="AU164" i="6"/>
  <c r="AR164" i="6"/>
  <c r="AK164" i="6"/>
  <c r="AU163" i="6"/>
  <c r="AR163" i="6"/>
  <c r="AK163" i="6"/>
  <c r="AJ163" i="6"/>
  <c r="AJ162" i="6" s="1"/>
  <c r="I163" i="6"/>
  <c r="H163" i="6"/>
  <c r="G163" i="6"/>
  <c r="F163" i="6"/>
  <c r="E163" i="6"/>
  <c r="AZ162" i="6"/>
  <c r="AY162" i="6"/>
  <c r="AX162" i="6"/>
  <c r="AW162" i="6"/>
  <c r="AV162" i="6"/>
  <c r="AT162" i="6"/>
  <c r="AS162" i="6"/>
  <c r="AQ162" i="6"/>
  <c r="AP162" i="6"/>
  <c r="AO162" i="6"/>
  <c r="AN162" i="6"/>
  <c r="AM162" i="6"/>
  <c r="AL162" i="6"/>
  <c r="AG162" i="6"/>
  <c r="AF162" i="6"/>
  <c r="AE162" i="6"/>
  <c r="AD162" i="6"/>
  <c r="AC162" i="6"/>
  <c r="AB162" i="6"/>
  <c r="AA162" i="6"/>
  <c r="Z162" i="6"/>
  <c r="Y162" i="6"/>
  <c r="X162" i="6"/>
  <c r="W162" i="6"/>
  <c r="V162" i="6"/>
  <c r="U162" i="6"/>
  <c r="T162" i="6"/>
  <c r="S162" i="6"/>
  <c r="R162" i="6"/>
  <c r="J162" i="6"/>
  <c r="AU159" i="6"/>
  <c r="AR159" i="6"/>
  <c r="AK159" i="6"/>
  <c r="AU158" i="6"/>
  <c r="AR158" i="6"/>
  <c r="AK158" i="6"/>
  <c r="AU157" i="6"/>
  <c r="AR157" i="6"/>
  <c r="AK157" i="6"/>
  <c r="AU156" i="6"/>
  <c r="AR156" i="6"/>
  <c r="AK156" i="6"/>
  <c r="AU155" i="6"/>
  <c r="AR155" i="6"/>
  <c r="AK155" i="6"/>
  <c r="AU154" i="6"/>
  <c r="AR154" i="6"/>
  <c r="AK154" i="6"/>
  <c r="AJ154" i="6"/>
  <c r="AJ153" i="6" s="1"/>
  <c r="I154" i="6"/>
  <c r="H154" i="6"/>
  <c r="G154" i="6"/>
  <c r="F154" i="6"/>
  <c r="E154" i="6"/>
  <c r="AZ153" i="6"/>
  <c r="AY153" i="6"/>
  <c r="AX153" i="6"/>
  <c r="AW153" i="6"/>
  <c r="AV153" i="6"/>
  <c r="AT153" i="6"/>
  <c r="AS153" i="6"/>
  <c r="AQ153" i="6"/>
  <c r="AP153" i="6"/>
  <c r="AO153" i="6"/>
  <c r="AN153" i="6"/>
  <c r="AM153" i="6"/>
  <c r="AL153" i="6"/>
  <c r="AG153" i="6"/>
  <c r="AF153" i="6"/>
  <c r="AE153" i="6"/>
  <c r="AD153" i="6"/>
  <c r="AC153" i="6"/>
  <c r="AB153" i="6"/>
  <c r="AA153" i="6"/>
  <c r="Z153" i="6"/>
  <c r="Y153" i="6"/>
  <c r="X153" i="6"/>
  <c r="W153" i="6"/>
  <c r="V153" i="6"/>
  <c r="U153" i="6"/>
  <c r="T153" i="6"/>
  <c r="S153" i="6"/>
  <c r="R153" i="6"/>
  <c r="J153" i="6"/>
  <c r="AU150" i="6"/>
  <c r="AR150" i="6"/>
  <c r="AK150" i="6"/>
  <c r="AU149" i="6"/>
  <c r="AR149" i="6"/>
  <c r="AK149" i="6"/>
  <c r="AU148" i="6"/>
  <c r="AR148" i="6"/>
  <c r="AK148" i="6"/>
  <c r="AU147" i="6"/>
  <c r="AR147" i="6"/>
  <c r="AK147" i="6"/>
  <c r="AU146" i="6"/>
  <c r="AR146" i="6"/>
  <c r="AK146" i="6"/>
  <c r="AU145" i="6"/>
  <c r="AR145" i="6"/>
  <c r="AK145" i="6"/>
  <c r="AJ145" i="6"/>
  <c r="AJ144" i="6" s="1"/>
  <c r="I145" i="6"/>
  <c r="H145" i="6"/>
  <c r="G145" i="6"/>
  <c r="F145" i="6"/>
  <c r="E145" i="6"/>
  <c r="AZ144" i="6"/>
  <c r="AY144" i="6"/>
  <c r="AX144" i="6"/>
  <c r="AW144" i="6"/>
  <c r="AV144" i="6"/>
  <c r="AT144" i="6"/>
  <c r="AS144" i="6"/>
  <c r="AQ144" i="6"/>
  <c r="AP144" i="6"/>
  <c r="AO144" i="6"/>
  <c r="AN144" i="6"/>
  <c r="AM144" i="6"/>
  <c r="AL144" i="6"/>
  <c r="AG144" i="6"/>
  <c r="AF144" i="6"/>
  <c r="AE144" i="6"/>
  <c r="AD144" i="6"/>
  <c r="AC144" i="6"/>
  <c r="AB144" i="6"/>
  <c r="AA144" i="6"/>
  <c r="Z144" i="6"/>
  <c r="Y144" i="6"/>
  <c r="X144" i="6"/>
  <c r="W144" i="6"/>
  <c r="V144" i="6"/>
  <c r="U144" i="6"/>
  <c r="T144" i="6"/>
  <c r="S144" i="6"/>
  <c r="R144" i="6"/>
  <c r="J144" i="6"/>
  <c r="AU141" i="6"/>
  <c r="AR141" i="6"/>
  <c r="AK141" i="6"/>
  <c r="AU140" i="6"/>
  <c r="AR140" i="6"/>
  <c r="AK140" i="6"/>
  <c r="AU139" i="6"/>
  <c r="AR139" i="6"/>
  <c r="AK139" i="6"/>
  <c r="AU138" i="6"/>
  <c r="AR138" i="6"/>
  <c r="AK138" i="6"/>
  <c r="AU137" i="6"/>
  <c r="AR137" i="6"/>
  <c r="AK137" i="6"/>
  <c r="AU136" i="6"/>
  <c r="AR136" i="6"/>
  <c r="AK136" i="6"/>
  <c r="AJ136" i="6"/>
  <c r="AJ135" i="6" s="1"/>
  <c r="I136" i="6"/>
  <c r="H136" i="6"/>
  <c r="G136" i="6"/>
  <c r="F136" i="6"/>
  <c r="E136" i="6"/>
  <c r="AZ135" i="6"/>
  <c r="AY135" i="6"/>
  <c r="AX135" i="6"/>
  <c r="AW135" i="6"/>
  <c r="AV135" i="6"/>
  <c r="AT135" i="6"/>
  <c r="AS135" i="6"/>
  <c r="AQ135" i="6"/>
  <c r="AP135" i="6"/>
  <c r="AO135" i="6"/>
  <c r="AN135" i="6"/>
  <c r="AM135" i="6"/>
  <c r="AL135" i="6"/>
  <c r="AG135" i="6"/>
  <c r="AF135" i="6"/>
  <c r="AE135" i="6"/>
  <c r="AD135" i="6"/>
  <c r="AC135" i="6"/>
  <c r="AB135" i="6"/>
  <c r="AA135" i="6"/>
  <c r="Z135" i="6"/>
  <c r="Y135" i="6"/>
  <c r="X135" i="6"/>
  <c r="W135" i="6"/>
  <c r="V135" i="6"/>
  <c r="U135" i="6"/>
  <c r="T135" i="6"/>
  <c r="S135" i="6"/>
  <c r="R135" i="6"/>
  <c r="J135" i="6"/>
  <c r="AU132" i="6"/>
  <c r="AR132" i="6"/>
  <c r="AK132" i="6"/>
  <c r="AU131" i="6"/>
  <c r="AR131" i="6"/>
  <c r="AK131" i="6"/>
  <c r="AU130" i="6"/>
  <c r="AR130" i="6"/>
  <c r="AK130" i="6"/>
  <c r="AU129" i="6"/>
  <c r="AR129" i="6"/>
  <c r="AK129" i="6"/>
  <c r="AU128" i="6"/>
  <c r="AR128" i="6"/>
  <c r="AK128" i="6"/>
  <c r="AU127" i="6"/>
  <c r="AR127" i="6"/>
  <c r="AK127" i="6"/>
  <c r="AJ127" i="6"/>
  <c r="AJ126" i="6" s="1"/>
  <c r="I127" i="6"/>
  <c r="H127" i="6"/>
  <c r="G127" i="6"/>
  <c r="F127" i="6"/>
  <c r="E127" i="6"/>
  <c r="AZ126" i="6"/>
  <c r="AY126" i="6"/>
  <c r="AX126" i="6"/>
  <c r="AW126" i="6"/>
  <c r="AV126" i="6"/>
  <c r="AT126" i="6"/>
  <c r="AS126" i="6"/>
  <c r="AQ126" i="6"/>
  <c r="AP126" i="6"/>
  <c r="AO126" i="6"/>
  <c r="AN126" i="6"/>
  <c r="AM126" i="6"/>
  <c r="AL126" i="6"/>
  <c r="AG126" i="6"/>
  <c r="AF126" i="6"/>
  <c r="AE126" i="6"/>
  <c r="AD126" i="6"/>
  <c r="AC126" i="6"/>
  <c r="AB126" i="6"/>
  <c r="AA126" i="6"/>
  <c r="Z126" i="6"/>
  <c r="Y126" i="6"/>
  <c r="X126" i="6"/>
  <c r="W126" i="6"/>
  <c r="V126" i="6"/>
  <c r="U126" i="6"/>
  <c r="T126" i="6"/>
  <c r="S126" i="6"/>
  <c r="R126" i="6"/>
  <c r="J126" i="6"/>
  <c r="AU123" i="6"/>
  <c r="AR123" i="6"/>
  <c r="AK123" i="6"/>
  <c r="AU122" i="6"/>
  <c r="AR122" i="6"/>
  <c r="AK122" i="6"/>
  <c r="AU121" i="6"/>
  <c r="AR121" i="6"/>
  <c r="AK121" i="6"/>
  <c r="AU120" i="6"/>
  <c r="AR120" i="6"/>
  <c r="AK120" i="6"/>
  <c r="AU119" i="6"/>
  <c r="AR119" i="6"/>
  <c r="AK119" i="6"/>
  <c r="AU118" i="6"/>
  <c r="AR118" i="6"/>
  <c r="AK118" i="6"/>
  <c r="AJ118" i="6"/>
  <c r="AJ117" i="6" s="1"/>
  <c r="I118" i="6"/>
  <c r="H118" i="6"/>
  <c r="G118" i="6"/>
  <c r="F118" i="6"/>
  <c r="E118" i="6"/>
  <c r="AZ117" i="6"/>
  <c r="AY117" i="6"/>
  <c r="AX117" i="6"/>
  <c r="AW117" i="6"/>
  <c r="AV117" i="6"/>
  <c r="AT117" i="6"/>
  <c r="AS117" i="6"/>
  <c r="AQ117" i="6"/>
  <c r="AP117" i="6"/>
  <c r="AO117" i="6"/>
  <c r="AN117" i="6"/>
  <c r="AM117" i="6"/>
  <c r="AL117" i="6"/>
  <c r="AG117" i="6"/>
  <c r="AF117" i="6"/>
  <c r="AE117" i="6"/>
  <c r="AD117" i="6"/>
  <c r="AC117" i="6"/>
  <c r="AB117" i="6"/>
  <c r="AA117" i="6"/>
  <c r="Z117" i="6"/>
  <c r="Y117" i="6"/>
  <c r="X117" i="6"/>
  <c r="W117" i="6"/>
  <c r="V117" i="6"/>
  <c r="U117" i="6"/>
  <c r="T117" i="6"/>
  <c r="S117" i="6"/>
  <c r="R117" i="6"/>
  <c r="J117" i="6"/>
  <c r="AU114" i="6"/>
  <c r="AR114" i="6"/>
  <c r="AK114" i="6"/>
  <c r="AU113" i="6"/>
  <c r="AR113" i="6"/>
  <c r="AK113" i="6"/>
  <c r="AU112" i="6"/>
  <c r="AR112" i="6"/>
  <c r="AK112" i="6"/>
  <c r="AU111" i="6"/>
  <c r="AR111" i="6"/>
  <c r="AK111" i="6"/>
  <c r="AU110" i="6"/>
  <c r="AR110" i="6"/>
  <c r="AK110" i="6"/>
  <c r="AU109" i="6"/>
  <c r="AR109" i="6"/>
  <c r="AK109" i="6"/>
  <c r="AJ109" i="6"/>
  <c r="AJ108" i="6" s="1"/>
  <c r="I109" i="6"/>
  <c r="H109" i="6"/>
  <c r="G109" i="6"/>
  <c r="F109" i="6"/>
  <c r="E109" i="6"/>
  <c r="AZ108" i="6"/>
  <c r="AY108" i="6"/>
  <c r="AX108" i="6"/>
  <c r="AW108" i="6"/>
  <c r="AV108" i="6"/>
  <c r="AT108" i="6"/>
  <c r="AS108" i="6"/>
  <c r="AQ108" i="6"/>
  <c r="AP108" i="6"/>
  <c r="AO108" i="6"/>
  <c r="AN108" i="6"/>
  <c r="AM108" i="6"/>
  <c r="AL108" i="6"/>
  <c r="AG108" i="6"/>
  <c r="AF108" i="6"/>
  <c r="AE108" i="6"/>
  <c r="AD108" i="6"/>
  <c r="AC108" i="6"/>
  <c r="AB108" i="6"/>
  <c r="AA108" i="6"/>
  <c r="Z108" i="6"/>
  <c r="Y108" i="6"/>
  <c r="X108" i="6"/>
  <c r="W108" i="6"/>
  <c r="V108" i="6"/>
  <c r="U108" i="6"/>
  <c r="T108" i="6"/>
  <c r="S108" i="6"/>
  <c r="R108" i="6"/>
  <c r="J108" i="6"/>
  <c r="AU105" i="6"/>
  <c r="AR105" i="6"/>
  <c r="AK105" i="6"/>
  <c r="AU104" i="6"/>
  <c r="AR104" i="6"/>
  <c r="AK104" i="6"/>
  <c r="AU103" i="6"/>
  <c r="AR103" i="6"/>
  <c r="AK103" i="6"/>
  <c r="AU102" i="6"/>
  <c r="AR102" i="6"/>
  <c r="AK102" i="6"/>
  <c r="AU101" i="6"/>
  <c r="AR101" i="6"/>
  <c r="AK101" i="6"/>
  <c r="AU100" i="6"/>
  <c r="AR100" i="6"/>
  <c r="AK100" i="6"/>
  <c r="AJ100" i="6"/>
  <c r="AJ99" i="6" s="1"/>
  <c r="I100" i="6"/>
  <c r="H100" i="6"/>
  <c r="G100" i="6"/>
  <c r="F100" i="6"/>
  <c r="E100" i="6"/>
  <c r="AZ99" i="6"/>
  <c r="AY99" i="6"/>
  <c r="AX99" i="6"/>
  <c r="AW99" i="6"/>
  <c r="AV99" i="6"/>
  <c r="AT99" i="6"/>
  <c r="AS99" i="6"/>
  <c r="AQ99" i="6"/>
  <c r="AP99" i="6"/>
  <c r="AO99" i="6"/>
  <c r="AN99" i="6"/>
  <c r="AM99" i="6"/>
  <c r="AL99" i="6"/>
  <c r="AG99" i="6"/>
  <c r="AF99" i="6"/>
  <c r="AE99" i="6"/>
  <c r="AD99" i="6"/>
  <c r="AC99" i="6"/>
  <c r="AB99" i="6"/>
  <c r="AA99" i="6"/>
  <c r="Z99" i="6"/>
  <c r="Y99" i="6"/>
  <c r="X99" i="6"/>
  <c r="W99" i="6"/>
  <c r="V99" i="6"/>
  <c r="U99" i="6"/>
  <c r="T99" i="6"/>
  <c r="S99" i="6"/>
  <c r="R99" i="6"/>
  <c r="J99" i="6"/>
  <c r="AU96" i="6"/>
  <c r="AR96" i="6"/>
  <c r="AK96" i="6"/>
  <c r="AU95" i="6"/>
  <c r="AR95" i="6"/>
  <c r="AK95" i="6"/>
  <c r="AU94" i="6"/>
  <c r="AR94" i="6"/>
  <c r="AK94" i="6"/>
  <c r="AU93" i="6"/>
  <c r="AR93" i="6"/>
  <c r="AK93" i="6"/>
  <c r="AU92" i="6"/>
  <c r="AR92" i="6"/>
  <c r="AK92" i="6"/>
  <c r="AU91" i="6"/>
  <c r="AR91" i="6"/>
  <c r="AK91" i="6"/>
  <c r="AJ91" i="6"/>
  <c r="AJ90" i="6" s="1"/>
  <c r="I91" i="6"/>
  <c r="H91" i="6"/>
  <c r="G91" i="6"/>
  <c r="F91" i="6"/>
  <c r="E91" i="6"/>
  <c r="AZ90" i="6"/>
  <c r="AY90" i="6"/>
  <c r="AX90" i="6"/>
  <c r="AW90" i="6"/>
  <c r="AV90" i="6"/>
  <c r="AT90" i="6"/>
  <c r="AS90" i="6"/>
  <c r="AQ90" i="6"/>
  <c r="AP90" i="6"/>
  <c r="AO90" i="6"/>
  <c r="AN90" i="6"/>
  <c r="AM90" i="6"/>
  <c r="AL90" i="6"/>
  <c r="AG90" i="6"/>
  <c r="AF90" i="6"/>
  <c r="AE90" i="6"/>
  <c r="AD90" i="6"/>
  <c r="AC90" i="6"/>
  <c r="AB90" i="6"/>
  <c r="AA90" i="6"/>
  <c r="Z90" i="6"/>
  <c r="Y90" i="6"/>
  <c r="X90" i="6"/>
  <c r="W90" i="6"/>
  <c r="V90" i="6"/>
  <c r="U90" i="6"/>
  <c r="T90" i="6"/>
  <c r="S90" i="6"/>
  <c r="R90" i="6"/>
  <c r="J90" i="6"/>
  <c r="AU87" i="6"/>
  <c r="AR87" i="6"/>
  <c r="AK87" i="6"/>
  <c r="AU86" i="6"/>
  <c r="AR86" i="6"/>
  <c r="AK86" i="6"/>
  <c r="AU85" i="6"/>
  <c r="AR85" i="6"/>
  <c r="AK85" i="6"/>
  <c r="AU84" i="6"/>
  <c r="AR84" i="6"/>
  <c r="AK84" i="6"/>
  <c r="AU83" i="6"/>
  <c r="AR83" i="6"/>
  <c r="AK83" i="6"/>
  <c r="AU82" i="6"/>
  <c r="AR82" i="6"/>
  <c r="AK82" i="6"/>
  <c r="AJ82" i="6"/>
  <c r="AJ81" i="6" s="1"/>
  <c r="I82" i="6"/>
  <c r="H82" i="6"/>
  <c r="G82" i="6"/>
  <c r="F82" i="6"/>
  <c r="E82" i="6"/>
  <c r="AZ81" i="6"/>
  <c r="AY81" i="6"/>
  <c r="AX81" i="6"/>
  <c r="AW81" i="6"/>
  <c r="AV81" i="6"/>
  <c r="AT81" i="6"/>
  <c r="AS81" i="6"/>
  <c r="AQ81" i="6"/>
  <c r="AP81" i="6"/>
  <c r="AO81" i="6"/>
  <c r="AN81" i="6"/>
  <c r="AM81" i="6"/>
  <c r="AL81" i="6"/>
  <c r="AG81" i="6"/>
  <c r="AF81" i="6"/>
  <c r="AE81" i="6"/>
  <c r="AD81" i="6"/>
  <c r="AC81" i="6"/>
  <c r="AB81" i="6"/>
  <c r="AA81" i="6"/>
  <c r="Z81" i="6"/>
  <c r="Y81" i="6"/>
  <c r="X81" i="6"/>
  <c r="W81" i="6"/>
  <c r="V81" i="6"/>
  <c r="U81" i="6"/>
  <c r="T81" i="6"/>
  <c r="S81" i="6"/>
  <c r="R81" i="6"/>
  <c r="J81" i="6"/>
  <c r="AU78" i="6"/>
  <c r="AR78" i="6"/>
  <c r="AK78" i="6"/>
  <c r="AU77" i="6"/>
  <c r="AR77" i="6"/>
  <c r="AK77" i="6"/>
  <c r="AU76" i="6"/>
  <c r="AR76" i="6"/>
  <c r="AK76" i="6"/>
  <c r="AU75" i="6"/>
  <c r="AR75" i="6"/>
  <c r="AK75" i="6"/>
  <c r="AU74" i="6"/>
  <c r="AR74" i="6"/>
  <c r="AK74" i="6"/>
  <c r="AU73" i="6"/>
  <c r="AR73" i="6"/>
  <c r="AK73" i="6"/>
  <c r="AJ73" i="6"/>
  <c r="AJ72" i="6" s="1"/>
  <c r="I73" i="6"/>
  <c r="H73" i="6"/>
  <c r="G73" i="6"/>
  <c r="F73" i="6"/>
  <c r="E73" i="6"/>
  <c r="AZ72" i="6"/>
  <c r="AY72" i="6"/>
  <c r="AX72" i="6"/>
  <c r="AW72" i="6"/>
  <c r="AV72" i="6"/>
  <c r="AT72" i="6"/>
  <c r="AS72" i="6"/>
  <c r="AQ72" i="6"/>
  <c r="AP72" i="6"/>
  <c r="AO72" i="6"/>
  <c r="AN72" i="6"/>
  <c r="AM72" i="6"/>
  <c r="AL72" i="6"/>
  <c r="AG72" i="6"/>
  <c r="AF72" i="6"/>
  <c r="AE72" i="6"/>
  <c r="AD72" i="6"/>
  <c r="AC72" i="6"/>
  <c r="AB72" i="6"/>
  <c r="AA72" i="6"/>
  <c r="Z72" i="6"/>
  <c r="Y72" i="6"/>
  <c r="X72" i="6"/>
  <c r="W72" i="6"/>
  <c r="V72" i="6"/>
  <c r="U72" i="6"/>
  <c r="T72" i="6"/>
  <c r="S72" i="6"/>
  <c r="R72" i="6"/>
  <c r="J72" i="6"/>
  <c r="AU69" i="6"/>
  <c r="AR69" i="6"/>
  <c r="AK69" i="6"/>
  <c r="AU68" i="6"/>
  <c r="AR68" i="6"/>
  <c r="AK68" i="6"/>
  <c r="AU67" i="6"/>
  <c r="AR67" i="6"/>
  <c r="AK67" i="6"/>
  <c r="AU66" i="6"/>
  <c r="AR66" i="6"/>
  <c r="AK66" i="6"/>
  <c r="AU65" i="6"/>
  <c r="AR65" i="6"/>
  <c r="AK65" i="6"/>
  <c r="AU64" i="6"/>
  <c r="AR64" i="6"/>
  <c r="AK64" i="6"/>
  <c r="AJ64" i="6"/>
  <c r="AJ63" i="6" s="1"/>
  <c r="I64" i="6"/>
  <c r="H64" i="6"/>
  <c r="G64" i="6"/>
  <c r="F64" i="6"/>
  <c r="E64" i="6"/>
  <c r="AZ63" i="6"/>
  <c r="AY63" i="6"/>
  <c r="AX63" i="6"/>
  <c r="AW63" i="6"/>
  <c r="AV63" i="6"/>
  <c r="AT63" i="6"/>
  <c r="AS63" i="6"/>
  <c r="AQ63" i="6"/>
  <c r="AP63" i="6"/>
  <c r="AO63" i="6"/>
  <c r="AN63" i="6"/>
  <c r="AM63" i="6"/>
  <c r="AL63" i="6"/>
  <c r="AG63" i="6"/>
  <c r="AF63" i="6"/>
  <c r="AE63" i="6"/>
  <c r="AD63" i="6"/>
  <c r="AC63" i="6"/>
  <c r="AB63" i="6"/>
  <c r="AA63" i="6"/>
  <c r="Z63" i="6"/>
  <c r="Y63" i="6"/>
  <c r="X63" i="6"/>
  <c r="W63" i="6"/>
  <c r="V63" i="6"/>
  <c r="U63" i="6"/>
  <c r="T63" i="6"/>
  <c r="S63" i="6"/>
  <c r="R63" i="6"/>
  <c r="J63" i="6"/>
  <c r="AU60" i="6"/>
  <c r="AR60" i="6"/>
  <c r="AU59" i="6"/>
  <c r="AR59" i="6"/>
  <c r="AU58" i="6"/>
  <c r="AR58" i="6"/>
  <c r="AU57" i="6"/>
  <c r="AR57" i="6"/>
  <c r="AU56" i="6"/>
  <c r="AR56" i="6"/>
  <c r="AU55" i="6"/>
  <c r="AR55" i="6"/>
  <c r="H55" i="6"/>
  <c r="G55" i="6"/>
  <c r="F55" i="6"/>
  <c r="E55" i="6"/>
  <c r="AU51" i="6"/>
  <c r="AR51" i="6"/>
  <c r="AU50" i="6"/>
  <c r="AR50" i="6"/>
  <c r="AU49" i="6"/>
  <c r="AR49" i="6"/>
  <c r="AU48" i="6"/>
  <c r="AR48" i="6"/>
  <c r="AU47" i="6"/>
  <c r="AR47" i="6"/>
  <c r="AU43" i="6"/>
  <c r="AR43" i="6"/>
  <c r="H43" i="6"/>
  <c r="G43" i="6"/>
  <c r="F43" i="6"/>
  <c r="E43" i="6"/>
  <c r="AU28" i="6"/>
  <c r="AR28" i="6"/>
  <c r="AU27" i="6"/>
  <c r="AR27" i="6"/>
  <c r="AU26" i="6"/>
  <c r="AR26" i="6"/>
  <c r="AU25" i="6"/>
  <c r="AR25" i="6"/>
  <c r="AU24" i="6"/>
  <c r="AR24" i="6"/>
  <c r="AU23" i="6"/>
  <c r="AR23" i="6"/>
  <c r="H23" i="6"/>
  <c r="G23" i="6"/>
  <c r="F23" i="6"/>
  <c r="E23" i="6"/>
  <c r="AU39" i="6"/>
  <c r="AR39" i="6"/>
  <c r="AU38" i="6"/>
  <c r="AR38" i="6"/>
  <c r="AU37" i="6"/>
  <c r="AR37" i="6"/>
  <c r="AU36" i="6"/>
  <c r="AR36" i="6"/>
  <c r="AU35" i="6"/>
  <c r="AR35" i="6"/>
  <c r="AU32" i="6"/>
  <c r="AR32" i="6"/>
  <c r="H32" i="6"/>
  <c r="G32" i="6"/>
  <c r="F32" i="6"/>
  <c r="E32" i="6"/>
  <c r="AU198" i="6" l="1"/>
  <c r="AR198" i="6"/>
  <c r="AK135" i="6"/>
  <c r="AU144" i="6"/>
  <c r="AU189" i="6"/>
  <c r="AK198" i="6"/>
  <c r="AU63" i="6"/>
  <c r="AK90" i="6"/>
  <c r="AU99" i="6"/>
  <c r="AK162" i="6"/>
  <c r="AK180" i="6"/>
  <c r="AR117" i="6"/>
  <c r="AU126" i="6"/>
  <c r="AK153" i="6"/>
  <c r="AU162" i="6"/>
  <c r="AK72" i="6"/>
  <c r="AU81" i="6"/>
  <c r="AK108" i="6"/>
  <c r="AR162" i="6"/>
  <c r="AR63" i="6"/>
  <c r="AR81" i="6"/>
  <c r="AR99" i="6"/>
  <c r="AR126" i="6"/>
  <c r="AR144" i="6"/>
  <c r="AR189" i="6"/>
  <c r="AR72" i="6"/>
  <c r="AU90" i="6"/>
  <c r="AU108" i="6"/>
  <c r="AU135" i="6"/>
  <c r="AR153" i="6"/>
  <c r="AK189" i="6"/>
  <c r="AK63" i="6"/>
  <c r="AK81" i="6"/>
  <c r="AK99" i="6"/>
  <c r="AK126" i="6"/>
  <c r="AK144" i="6"/>
  <c r="AU180" i="6"/>
  <c r="AR180" i="6"/>
  <c r="AU72" i="6"/>
  <c r="AR90" i="6"/>
  <c r="AR108" i="6"/>
  <c r="AR135" i="6"/>
  <c r="AU153" i="6"/>
  <c r="AR171" i="6"/>
  <c r="AU117" i="6"/>
  <c r="AU171" i="6"/>
  <c r="AK171" i="6"/>
  <c r="AK117" i="6"/>
  <c r="J7" i="6" l="1"/>
  <c r="E9" i="6"/>
  <c r="E13" i="6"/>
  <c r="H9" i="6"/>
  <c r="G9" i="6"/>
  <c r="F9" i="6"/>
  <c r="AR19" i="6"/>
  <c r="AR18" i="6"/>
  <c r="AR17" i="6"/>
  <c r="AR16" i="6"/>
  <c r="AR14" i="6"/>
  <c r="AR13" i="6"/>
  <c r="AU19"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32" i="6" l="1"/>
  <c r="I55" i="6"/>
  <c r="I43" i="6"/>
  <c r="I23"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9" i="6" l="1"/>
  <c r="C190" i="6"/>
  <c r="C181" i="6"/>
  <c r="C172" i="6"/>
  <c r="C163" i="6"/>
  <c r="C154" i="6"/>
  <c r="C145" i="6"/>
  <c r="C136" i="6"/>
  <c r="C127" i="6"/>
  <c r="C118" i="6"/>
  <c r="C109" i="6"/>
  <c r="C100" i="6"/>
  <c r="C91" i="6"/>
  <c r="C82" i="6"/>
  <c r="C73" i="6"/>
  <c r="C64" i="6"/>
  <c r="C55" i="6"/>
  <c r="C43" i="6"/>
  <c r="C23" i="6"/>
  <c r="C32" i="6"/>
  <c r="B23" i="6"/>
  <c r="B199" i="6"/>
  <c r="B190" i="6"/>
  <c r="B181" i="6"/>
  <c r="B172" i="6"/>
  <c r="B163" i="6"/>
  <c r="B154" i="6"/>
  <c r="B145" i="6"/>
  <c r="B136" i="6"/>
  <c r="B127" i="6"/>
  <c r="B118" i="6"/>
  <c r="B109" i="6"/>
  <c r="B100" i="6"/>
  <c r="B91" i="6"/>
  <c r="B82" i="6"/>
  <c r="B73" i="6"/>
  <c r="B64" i="6"/>
  <c r="B55" i="6"/>
  <c r="B43" i="6"/>
  <c r="B3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8" i="6"/>
  <c r="AU17" i="6"/>
  <c r="AU16"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139" i="5" l="1"/>
  <c r="BB186" i="5"/>
  <c r="AK186" i="5"/>
  <c r="AR186" i="5" s="1"/>
  <c r="AG109" i="5"/>
  <c r="AN109" i="5" s="1"/>
  <c r="AG9" i="5"/>
  <c r="AN9" i="5" s="1"/>
  <c r="AG95" i="5"/>
  <c r="AN95" i="5" s="1"/>
  <c r="AN111" i="5"/>
  <c r="AN218" i="5"/>
  <c r="AH9" i="5"/>
  <c r="AO9" i="5" s="1"/>
  <c r="AV9" i="5" s="1"/>
  <c r="BB9" i="5" s="1"/>
  <c r="AH99" i="5"/>
  <c r="AO99" i="5" s="1"/>
  <c r="AG99" i="5"/>
  <c r="AN99" i="5" s="1"/>
  <c r="AO139" i="5"/>
  <c r="AU139" i="5" s="1"/>
  <c r="AH186" i="5"/>
  <c r="AO186" i="5" s="1"/>
  <c r="AG275" i="5"/>
  <c r="AN283" i="5"/>
  <c r="AU283" i="5" s="1"/>
  <c r="BC283" i="5" s="1"/>
  <c r="AG69" i="5"/>
  <c r="AN69" i="5" s="1"/>
  <c r="AI69" i="5"/>
  <c r="AP69" i="5" s="1"/>
  <c r="AW69" i="5" s="1"/>
  <c r="AG125" i="5"/>
  <c r="AG133" i="5"/>
  <c r="AH133" i="5"/>
  <c r="AO133" i="5" s="1"/>
  <c r="AN182" i="5"/>
  <c r="AN206" i="5"/>
  <c r="AN211" i="5"/>
  <c r="AP211" i="5"/>
  <c r="AW211" i="5" s="1"/>
  <c r="BB211" i="5" s="1"/>
  <c r="AG230" i="5"/>
  <c r="C6" i="6"/>
  <c r="L5" i="6"/>
  <c r="K6" i="6"/>
  <c r="Y5" i="6"/>
  <c r="C5" i="6"/>
  <c r="AU9" i="6"/>
  <c r="AU9" i="5"/>
  <c r="AO36" i="5"/>
  <c r="AN36" i="5"/>
  <c r="AU53" i="5"/>
  <c r="AV53" i="5"/>
  <c r="BB53" i="5" s="1"/>
  <c r="AV69" i="5"/>
  <c r="AU95" i="5"/>
  <c r="AV95" i="5"/>
  <c r="BB95" i="5" s="1"/>
  <c r="BC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N133" i="5" l="1"/>
  <c r="BC109" i="5"/>
  <c r="AN186" i="5"/>
  <c r="BB69" i="5"/>
  <c r="AU69" i="5"/>
  <c r="AU186" i="5"/>
  <c r="AU211" i="5"/>
  <c r="BC211" i="5" s="1"/>
  <c r="BC201" i="5"/>
  <c r="AV139" i="5"/>
  <c r="BB139" i="5" s="1"/>
  <c r="BC139" i="5" s="1"/>
  <c r="BC221" i="5"/>
  <c r="BC99" i="5"/>
  <c r="BC53"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36" i="5" l="1"/>
  <c r="BC186" i="5"/>
  <c r="BC182" i="5"/>
  <c r="BC69" i="5"/>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X22" i="6" l="1"/>
  <c r="AD54" i="6"/>
  <c r="Z31" i="6"/>
  <c r="AB54" i="6" l="1"/>
  <c r="Z12" i="6"/>
  <c r="AD42" i="6"/>
  <c r="Z54" i="6"/>
  <c r="V31" i="6"/>
  <c r="AD31" i="6"/>
  <c r="AB22" i="6"/>
  <c r="V22" i="6"/>
  <c r="X42" i="6"/>
  <c r="AB12" i="6"/>
  <c r="X31" i="6"/>
  <c r="T12" i="6"/>
  <c r="AD22" i="6"/>
  <c r="AD12" i="6"/>
  <c r="Z42" i="6"/>
  <c r="V12" i="6"/>
  <c r="V42" i="6"/>
  <c r="T54" i="6"/>
  <c r="T42" i="6"/>
  <c r="X12" i="6"/>
  <c r="T31" i="6"/>
  <c r="V54" i="6"/>
  <c r="X54" i="6"/>
  <c r="AB42" i="6"/>
  <c r="AB31" i="6"/>
  <c r="Z22" i="6"/>
  <c r="T22" i="6"/>
  <c r="Z9" i="6" l="1"/>
  <c r="R54" i="6"/>
  <c r="AJ55" i="6"/>
  <c r="AJ54" i="6" s="1"/>
  <c r="R12" i="6"/>
  <c r="AJ13" i="6"/>
  <c r="AJ12" i="6" s="1"/>
  <c r="R22" i="6"/>
  <c r="AJ23" i="6"/>
  <c r="AJ22" i="6" s="1"/>
  <c r="T9" i="6"/>
  <c r="X9" i="6"/>
  <c r="R31" i="6"/>
  <c r="AJ32" i="6"/>
  <c r="AJ31" i="6" s="1"/>
  <c r="AB9" i="6"/>
  <c r="V9" i="6"/>
  <c r="AD9" i="6"/>
  <c r="R42" i="6"/>
  <c r="AJ43" i="6"/>
  <c r="AJ42" i="6" s="1"/>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2" authorId="3" shapeId="0" xr:uid="{00000000-0006-0000-0000-000030000000}">
      <text>
        <r>
          <rPr>
            <b/>
            <sz val="9"/>
            <color indexed="81"/>
            <rFont val="Tahoma"/>
            <family val="2"/>
          </rPr>
          <t>COFINANCIACIÓN DEPARTAMENTO</t>
        </r>
        <r>
          <rPr>
            <sz val="9"/>
            <color indexed="81"/>
            <rFont val="Tahoma"/>
            <family val="2"/>
          </rPr>
          <t xml:space="preserve">
</t>
        </r>
      </text>
    </comment>
    <comment ref="S22" authorId="3" shapeId="0" xr:uid="{00000000-0006-0000-0000-000031000000}">
      <text>
        <r>
          <rPr>
            <b/>
            <sz val="9"/>
            <color indexed="81"/>
            <rFont val="Tahoma"/>
            <family val="2"/>
          </rPr>
          <t>COFINANCIACIÓN DEPARTAMENTO</t>
        </r>
        <r>
          <rPr>
            <sz val="9"/>
            <color indexed="81"/>
            <rFont val="Tahoma"/>
            <family val="2"/>
          </rPr>
          <t xml:space="preserve">
</t>
        </r>
      </text>
    </comment>
    <comment ref="T22" authorId="3" shapeId="0" xr:uid="{00000000-0006-0000-0000-000032000000}">
      <text>
        <r>
          <rPr>
            <b/>
            <sz val="9"/>
            <color indexed="81"/>
            <rFont val="Tahoma"/>
            <family val="2"/>
          </rPr>
          <t>COFINACIACIÓN NACIÓN</t>
        </r>
      </text>
    </comment>
    <comment ref="U22" authorId="3" shapeId="0" xr:uid="{00000000-0006-0000-0000-000033000000}">
      <text>
        <r>
          <rPr>
            <b/>
            <sz val="9"/>
            <color indexed="81"/>
            <rFont val="Tahoma"/>
            <family val="2"/>
          </rPr>
          <t>COFINACIACIÓN NACIÓN</t>
        </r>
      </text>
    </comment>
    <comment ref="V22" authorId="3" shapeId="0" xr:uid="{00000000-0006-0000-0000-000034000000}">
      <text>
        <r>
          <rPr>
            <b/>
            <sz val="9"/>
            <color indexed="81"/>
            <rFont val="Tahoma"/>
            <family val="2"/>
          </rPr>
          <t>CRÉDITO</t>
        </r>
      </text>
    </comment>
    <comment ref="W22" authorId="3" shapeId="0" xr:uid="{00000000-0006-0000-0000-000035000000}">
      <text>
        <r>
          <rPr>
            <b/>
            <sz val="9"/>
            <color indexed="81"/>
            <rFont val="Tahoma"/>
            <family val="2"/>
          </rPr>
          <t>CRÉDITO</t>
        </r>
      </text>
    </comment>
    <comment ref="X22" authorId="3" shapeId="0" xr:uid="{00000000-0006-0000-0000-000036000000}">
      <text>
        <r>
          <rPr>
            <b/>
            <sz val="9"/>
            <color indexed="81"/>
            <rFont val="Tahoma"/>
            <family val="2"/>
          </rPr>
          <t>OTROS</t>
        </r>
      </text>
    </comment>
    <comment ref="Y22" authorId="3" shapeId="0" xr:uid="{00000000-0006-0000-0000-000037000000}">
      <text>
        <r>
          <rPr>
            <b/>
            <sz val="9"/>
            <color indexed="81"/>
            <rFont val="Tahoma"/>
            <family val="2"/>
          </rPr>
          <t>OTROS</t>
        </r>
      </text>
    </comment>
    <comment ref="Z22" authorId="3" shapeId="0" xr:uid="{00000000-0006-0000-0000-000038000000}">
      <text>
        <r>
          <rPr>
            <b/>
            <sz val="9"/>
            <color indexed="81"/>
            <rFont val="Tahoma"/>
            <family val="2"/>
          </rPr>
          <t>RECURSOS PROPIOS</t>
        </r>
      </text>
    </comment>
    <comment ref="AA22" authorId="3" shapeId="0" xr:uid="{00000000-0006-0000-0000-000039000000}">
      <text>
        <r>
          <rPr>
            <b/>
            <sz val="9"/>
            <color indexed="81"/>
            <rFont val="Tahoma"/>
            <family val="2"/>
          </rPr>
          <t>RECURSOS PROPIOS</t>
        </r>
      </text>
    </comment>
    <comment ref="AB22" authorId="3" shapeId="0" xr:uid="{00000000-0006-0000-0000-00003A000000}">
      <text>
        <r>
          <rPr>
            <b/>
            <sz val="9"/>
            <color indexed="81"/>
            <rFont val="Tahoma"/>
            <family val="2"/>
          </rPr>
          <t>SGP</t>
        </r>
      </text>
    </comment>
    <comment ref="AC22" authorId="3" shapeId="0" xr:uid="{00000000-0006-0000-0000-00003B000000}">
      <text>
        <r>
          <rPr>
            <b/>
            <sz val="9"/>
            <color indexed="81"/>
            <rFont val="Tahoma"/>
            <family val="2"/>
          </rPr>
          <t>SGP</t>
        </r>
      </text>
    </comment>
    <comment ref="AD22" authorId="3" shapeId="0" xr:uid="{00000000-0006-0000-0000-00003C000000}">
      <text>
        <r>
          <rPr>
            <b/>
            <sz val="9"/>
            <color indexed="81"/>
            <rFont val="Tahoma"/>
            <family val="2"/>
          </rPr>
          <t>REGALÍAS</t>
        </r>
      </text>
    </comment>
    <comment ref="AE22" authorId="3" shapeId="0" xr:uid="{00000000-0006-0000-0000-00003D000000}">
      <text>
        <r>
          <rPr>
            <b/>
            <sz val="9"/>
            <color indexed="81"/>
            <rFont val="Tahoma"/>
            <family val="2"/>
          </rPr>
          <t>REGALÍAS</t>
        </r>
      </text>
    </comment>
    <comment ref="AF22" authorId="3" shapeId="0" xr:uid="{00000000-0006-0000-0000-00003E000000}">
      <text>
        <r>
          <rPr>
            <b/>
            <sz val="9"/>
            <color indexed="81"/>
            <rFont val="Tahoma"/>
            <family val="2"/>
          </rPr>
          <t>RECURSOS FUNCIONAMIENTO</t>
        </r>
      </text>
    </comment>
    <comment ref="AG22" authorId="3" shapeId="0" xr:uid="{00000000-0006-0000-0000-00003F000000}">
      <text>
        <r>
          <rPr>
            <b/>
            <sz val="9"/>
            <color indexed="81"/>
            <rFont val="Tahoma"/>
            <family val="2"/>
          </rPr>
          <t>RECURSOS FUNCIONAMIENTO</t>
        </r>
      </text>
    </comment>
    <comment ref="AH22" authorId="3" shapeId="0" xr:uid="{00000000-0006-0000-0000-000040000000}">
      <text>
        <r>
          <rPr>
            <b/>
            <sz val="9"/>
            <color indexed="81"/>
            <rFont val="Tahoma"/>
            <family val="2"/>
          </rPr>
          <t>RECURSOS GESTIONADOS</t>
        </r>
      </text>
    </comment>
    <comment ref="AI22" authorId="3" shapeId="0" xr:uid="{00000000-0006-0000-0000-000041000000}">
      <text>
        <r>
          <rPr>
            <b/>
            <sz val="9"/>
            <color indexed="81"/>
            <rFont val="Tahoma"/>
            <family val="2"/>
          </rPr>
          <t>RECURSOS GESTIONADOS</t>
        </r>
      </text>
    </comment>
    <comment ref="AJ22" authorId="3" shapeId="0" xr:uid="{00000000-0006-0000-0000-000042000000}">
      <text>
        <r>
          <rPr>
            <b/>
            <sz val="9"/>
            <color indexed="81"/>
            <rFont val="Tahoma"/>
            <family val="2"/>
          </rPr>
          <t>TOTALES</t>
        </r>
        <r>
          <rPr>
            <sz val="9"/>
            <color indexed="81"/>
            <rFont val="Tahoma"/>
            <family val="2"/>
          </rPr>
          <t xml:space="preserve">
</t>
        </r>
      </text>
    </comment>
    <comment ref="AK22" authorId="3" shapeId="0" xr:uid="{00000000-0006-0000-0000-000043000000}">
      <text>
        <r>
          <rPr>
            <b/>
            <sz val="9"/>
            <color indexed="81"/>
            <rFont val="Tahoma"/>
            <family val="2"/>
          </rPr>
          <t>TOTALES</t>
        </r>
        <r>
          <rPr>
            <sz val="9"/>
            <color indexed="81"/>
            <rFont val="Tahoma"/>
            <family val="2"/>
          </rPr>
          <t xml:space="preserve">
</t>
        </r>
      </text>
    </comment>
    <comment ref="AL22" authorId="2" shapeId="0" xr:uid="{00000000-0006-0000-0000-000044000000}">
      <text>
        <r>
          <rPr>
            <b/>
            <sz val="8"/>
            <color indexed="81"/>
            <rFont val="Tahoma"/>
            <family val="2"/>
          </rPr>
          <t>PRIMERA INFANCIA (0 a 5 años)</t>
        </r>
        <r>
          <rPr>
            <sz val="8"/>
            <color indexed="81"/>
            <rFont val="Tahoma"/>
            <family val="2"/>
          </rPr>
          <t xml:space="preserve">
</t>
        </r>
      </text>
    </comment>
    <comment ref="AM22" authorId="2" shapeId="0" xr:uid="{00000000-0006-0000-0000-000045000000}">
      <text>
        <r>
          <rPr>
            <b/>
            <sz val="8"/>
            <color indexed="81"/>
            <rFont val="Tahoma"/>
            <family val="2"/>
          </rPr>
          <t>INFANCIA (6 a 11 años)</t>
        </r>
        <r>
          <rPr>
            <sz val="8"/>
            <color indexed="81"/>
            <rFont val="Tahoma"/>
            <family val="2"/>
          </rPr>
          <t xml:space="preserve">
</t>
        </r>
      </text>
    </comment>
    <comment ref="AN22" authorId="2" shapeId="0" xr:uid="{00000000-0006-0000-0000-000046000000}">
      <text>
        <r>
          <rPr>
            <b/>
            <sz val="8"/>
            <color indexed="81"/>
            <rFont val="Tahoma"/>
            <family val="2"/>
          </rPr>
          <t>ADOLESCENCIA (12 A 17 años)</t>
        </r>
      </text>
    </comment>
    <comment ref="AO22" authorId="2" shapeId="0" xr:uid="{00000000-0006-0000-0000-000047000000}">
      <text>
        <r>
          <rPr>
            <b/>
            <sz val="8"/>
            <color indexed="81"/>
            <rFont val="Tahoma"/>
            <family val="2"/>
          </rPr>
          <t>JUVENTUD (18 a 28 años)</t>
        </r>
        <r>
          <rPr>
            <sz val="8"/>
            <color indexed="81"/>
            <rFont val="Tahoma"/>
            <family val="2"/>
          </rPr>
          <t xml:space="preserve">
</t>
        </r>
      </text>
    </comment>
    <comment ref="AP22"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2" authorId="2" shapeId="0" xr:uid="{00000000-0006-0000-0000-000049000000}">
      <text>
        <r>
          <rPr>
            <b/>
            <sz val="8"/>
            <color indexed="81"/>
            <rFont val="Tahoma"/>
            <family val="2"/>
          </rPr>
          <t>ADULTO MAYOR  (61 años en adelante)</t>
        </r>
        <r>
          <rPr>
            <sz val="8"/>
            <color indexed="81"/>
            <rFont val="Tahoma"/>
            <family val="2"/>
          </rPr>
          <t xml:space="preserve">
</t>
        </r>
      </text>
    </comment>
    <comment ref="AS22" authorId="2" shapeId="0" xr:uid="{00000000-0006-0000-0000-00004A000000}">
      <text>
        <r>
          <rPr>
            <b/>
            <sz val="8"/>
            <color indexed="81"/>
            <rFont val="Tahoma"/>
            <family val="2"/>
          </rPr>
          <t>MUJERES</t>
        </r>
        <r>
          <rPr>
            <sz val="8"/>
            <color indexed="81"/>
            <rFont val="Tahoma"/>
            <family val="2"/>
          </rPr>
          <t xml:space="preserve">
</t>
        </r>
      </text>
    </comment>
    <comment ref="AT22" authorId="2" shapeId="0" xr:uid="{00000000-0006-0000-0000-00004B000000}">
      <text>
        <r>
          <rPr>
            <b/>
            <sz val="8"/>
            <color indexed="81"/>
            <rFont val="Tahoma"/>
            <family val="2"/>
          </rPr>
          <t>HOMBRES</t>
        </r>
      </text>
    </comment>
    <comment ref="AV22" authorId="2" shapeId="0" xr:uid="{00000000-0006-0000-0000-00004C000000}">
      <text>
        <r>
          <rPr>
            <b/>
            <sz val="8"/>
            <color indexed="81"/>
            <rFont val="Tahoma"/>
            <family val="2"/>
          </rPr>
          <t>VÍCTIMAS CONFLICTO ARMADO</t>
        </r>
        <r>
          <rPr>
            <sz val="8"/>
            <color indexed="81"/>
            <rFont val="Tahoma"/>
            <family val="2"/>
          </rPr>
          <t xml:space="preserve">
</t>
        </r>
      </text>
    </comment>
    <comment ref="AX22" authorId="2" shapeId="0" xr:uid="{00000000-0006-0000-0000-00004D000000}">
      <text>
        <r>
          <rPr>
            <b/>
            <sz val="8"/>
            <color indexed="81"/>
            <rFont val="Tahoma"/>
            <family val="2"/>
          </rPr>
          <t>DISCAPACITADOS</t>
        </r>
        <r>
          <rPr>
            <sz val="8"/>
            <color indexed="81"/>
            <rFont val="Tahoma"/>
            <family val="2"/>
          </rPr>
          <t xml:space="preserve">
</t>
        </r>
      </text>
    </comment>
    <comment ref="AY22" authorId="2" shapeId="0" xr:uid="{00000000-0006-0000-0000-00004E000000}">
      <text>
        <r>
          <rPr>
            <b/>
            <sz val="8"/>
            <color indexed="81"/>
            <rFont val="Tahoma"/>
            <family val="2"/>
          </rPr>
          <t>AFROCOLOMBIANO O RAIZAL</t>
        </r>
      </text>
    </comment>
    <comment ref="AZ22" authorId="2" shapeId="0" xr:uid="{00000000-0006-0000-0000-00004F000000}">
      <text>
        <r>
          <rPr>
            <b/>
            <sz val="8"/>
            <color indexed="81"/>
            <rFont val="Tahoma"/>
            <family val="2"/>
          </rPr>
          <t>INDÍGENAS</t>
        </r>
        <r>
          <rPr>
            <sz val="8"/>
            <color indexed="81"/>
            <rFont val="Tahoma"/>
            <family val="2"/>
          </rPr>
          <t xml:space="preserve">
</t>
        </r>
      </text>
    </comment>
    <comment ref="BA22" authorId="1" shapeId="0" xr:uid="{00000000-0006-0000-0000-000050000000}">
      <text>
        <r>
          <rPr>
            <b/>
            <sz val="9"/>
            <color indexed="81"/>
            <rFont val="Tahoma"/>
            <family val="2"/>
          </rPr>
          <t>MEDIO DE EVIDENCIA. INFORME, RESGISTRO FOTOGRAFICO, PLANILLA, ETC</t>
        </r>
      </text>
    </comment>
    <comment ref="R31" authorId="3" shapeId="0" xr:uid="{00000000-0006-0000-0000-000051000000}">
      <text>
        <r>
          <rPr>
            <b/>
            <sz val="9"/>
            <color indexed="81"/>
            <rFont val="Tahoma"/>
            <family val="2"/>
          </rPr>
          <t>COFINANCIACIÓN DEPARTAMENTO</t>
        </r>
        <r>
          <rPr>
            <sz val="9"/>
            <color indexed="81"/>
            <rFont val="Tahoma"/>
            <family val="2"/>
          </rPr>
          <t xml:space="preserve">
</t>
        </r>
      </text>
    </comment>
    <comment ref="S31" authorId="3" shapeId="0" xr:uid="{00000000-0006-0000-0000-000052000000}">
      <text>
        <r>
          <rPr>
            <b/>
            <sz val="9"/>
            <color indexed="81"/>
            <rFont val="Tahoma"/>
            <family val="2"/>
          </rPr>
          <t>COFINANCIACIÓN DEPARTAMENTO</t>
        </r>
        <r>
          <rPr>
            <sz val="9"/>
            <color indexed="81"/>
            <rFont val="Tahoma"/>
            <family val="2"/>
          </rPr>
          <t xml:space="preserve">
</t>
        </r>
      </text>
    </comment>
    <comment ref="T31" authorId="3" shapeId="0" xr:uid="{00000000-0006-0000-0000-000053000000}">
      <text>
        <r>
          <rPr>
            <b/>
            <sz val="9"/>
            <color indexed="81"/>
            <rFont val="Tahoma"/>
            <family val="2"/>
          </rPr>
          <t>COFINACIACIÓN NACIÓN</t>
        </r>
      </text>
    </comment>
    <comment ref="U31" authorId="3" shapeId="0" xr:uid="{00000000-0006-0000-0000-000054000000}">
      <text>
        <r>
          <rPr>
            <b/>
            <sz val="9"/>
            <color indexed="81"/>
            <rFont val="Tahoma"/>
            <family val="2"/>
          </rPr>
          <t>COFINACIACIÓN NACIÓN</t>
        </r>
      </text>
    </comment>
    <comment ref="V31" authorId="3" shapeId="0" xr:uid="{00000000-0006-0000-0000-000055000000}">
      <text>
        <r>
          <rPr>
            <b/>
            <sz val="9"/>
            <color indexed="81"/>
            <rFont val="Tahoma"/>
            <family val="2"/>
          </rPr>
          <t>CRÉDITO</t>
        </r>
      </text>
    </comment>
    <comment ref="W31" authorId="3" shapeId="0" xr:uid="{00000000-0006-0000-0000-000056000000}">
      <text>
        <r>
          <rPr>
            <b/>
            <sz val="9"/>
            <color indexed="81"/>
            <rFont val="Tahoma"/>
            <family val="2"/>
          </rPr>
          <t>CRÉDITO</t>
        </r>
      </text>
    </comment>
    <comment ref="X31" authorId="3" shapeId="0" xr:uid="{00000000-0006-0000-0000-000057000000}">
      <text>
        <r>
          <rPr>
            <b/>
            <sz val="9"/>
            <color indexed="81"/>
            <rFont val="Tahoma"/>
            <family val="2"/>
          </rPr>
          <t>OTROS</t>
        </r>
      </text>
    </comment>
    <comment ref="Y31" authorId="3" shapeId="0" xr:uid="{00000000-0006-0000-0000-000058000000}">
      <text>
        <r>
          <rPr>
            <b/>
            <sz val="9"/>
            <color indexed="81"/>
            <rFont val="Tahoma"/>
            <family val="2"/>
          </rPr>
          <t>OTROS</t>
        </r>
      </text>
    </comment>
    <comment ref="Z31" authorId="3" shapeId="0" xr:uid="{00000000-0006-0000-0000-000059000000}">
      <text>
        <r>
          <rPr>
            <b/>
            <sz val="9"/>
            <color indexed="81"/>
            <rFont val="Tahoma"/>
            <family val="2"/>
          </rPr>
          <t>RECURSOS PROPIOS</t>
        </r>
      </text>
    </comment>
    <comment ref="AA31" authorId="3" shapeId="0" xr:uid="{00000000-0006-0000-0000-00005A000000}">
      <text>
        <r>
          <rPr>
            <b/>
            <sz val="9"/>
            <color indexed="81"/>
            <rFont val="Tahoma"/>
            <family val="2"/>
          </rPr>
          <t>RECURSOS PROPIOS</t>
        </r>
      </text>
    </comment>
    <comment ref="AB31" authorId="3" shapeId="0" xr:uid="{00000000-0006-0000-0000-00005B000000}">
      <text>
        <r>
          <rPr>
            <b/>
            <sz val="9"/>
            <color indexed="81"/>
            <rFont val="Tahoma"/>
            <family val="2"/>
          </rPr>
          <t>SGP</t>
        </r>
      </text>
    </comment>
    <comment ref="AC31" authorId="3" shapeId="0" xr:uid="{00000000-0006-0000-0000-00005C000000}">
      <text>
        <r>
          <rPr>
            <b/>
            <sz val="9"/>
            <color indexed="81"/>
            <rFont val="Tahoma"/>
            <family val="2"/>
          </rPr>
          <t>SGP</t>
        </r>
      </text>
    </comment>
    <comment ref="AD31" authorId="3" shapeId="0" xr:uid="{00000000-0006-0000-0000-00005D000000}">
      <text>
        <r>
          <rPr>
            <b/>
            <sz val="9"/>
            <color indexed="81"/>
            <rFont val="Tahoma"/>
            <family val="2"/>
          </rPr>
          <t>REGALÍAS</t>
        </r>
      </text>
    </comment>
    <comment ref="AE31" authorId="3" shapeId="0" xr:uid="{00000000-0006-0000-0000-00005E000000}">
      <text>
        <r>
          <rPr>
            <b/>
            <sz val="9"/>
            <color indexed="81"/>
            <rFont val="Tahoma"/>
            <family val="2"/>
          </rPr>
          <t>REGALÍAS</t>
        </r>
      </text>
    </comment>
    <comment ref="AF31" authorId="3" shapeId="0" xr:uid="{00000000-0006-0000-0000-00005F000000}">
      <text>
        <r>
          <rPr>
            <b/>
            <sz val="9"/>
            <color indexed="81"/>
            <rFont val="Tahoma"/>
            <family val="2"/>
          </rPr>
          <t>RECURSOS FUNCIONAMIENTO</t>
        </r>
      </text>
    </comment>
    <comment ref="AG31" authorId="3" shapeId="0" xr:uid="{00000000-0006-0000-0000-000060000000}">
      <text>
        <r>
          <rPr>
            <b/>
            <sz val="9"/>
            <color indexed="81"/>
            <rFont val="Tahoma"/>
            <family val="2"/>
          </rPr>
          <t>RECURSOS FUNCIONAMIENTO</t>
        </r>
      </text>
    </comment>
    <comment ref="AH31" authorId="3" shapeId="0" xr:uid="{00000000-0006-0000-0000-000061000000}">
      <text>
        <r>
          <rPr>
            <b/>
            <sz val="9"/>
            <color indexed="81"/>
            <rFont val="Tahoma"/>
            <family val="2"/>
          </rPr>
          <t>RECURSOS GESTIONADOS</t>
        </r>
      </text>
    </comment>
    <comment ref="AI31" authorId="3" shapeId="0" xr:uid="{00000000-0006-0000-0000-000062000000}">
      <text>
        <r>
          <rPr>
            <b/>
            <sz val="9"/>
            <color indexed="81"/>
            <rFont val="Tahoma"/>
            <family val="2"/>
          </rPr>
          <t>RECURSOS GESTIONADOS</t>
        </r>
      </text>
    </comment>
    <comment ref="AJ31" authorId="3" shapeId="0" xr:uid="{00000000-0006-0000-0000-000063000000}">
      <text>
        <r>
          <rPr>
            <b/>
            <sz val="9"/>
            <color indexed="81"/>
            <rFont val="Tahoma"/>
            <family val="2"/>
          </rPr>
          <t>TOTALES</t>
        </r>
        <r>
          <rPr>
            <sz val="9"/>
            <color indexed="81"/>
            <rFont val="Tahoma"/>
            <family val="2"/>
          </rPr>
          <t xml:space="preserve">
</t>
        </r>
      </text>
    </comment>
    <comment ref="AK31" authorId="3" shapeId="0" xr:uid="{00000000-0006-0000-0000-000064000000}">
      <text>
        <r>
          <rPr>
            <b/>
            <sz val="9"/>
            <color indexed="81"/>
            <rFont val="Tahoma"/>
            <family val="2"/>
          </rPr>
          <t>TOTALES</t>
        </r>
        <r>
          <rPr>
            <sz val="9"/>
            <color indexed="81"/>
            <rFont val="Tahoma"/>
            <family val="2"/>
          </rPr>
          <t xml:space="preserve">
</t>
        </r>
      </text>
    </comment>
    <comment ref="AL31" authorId="2" shapeId="0" xr:uid="{00000000-0006-0000-0000-000065000000}">
      <text>
        <r>
          <rPr>
            <b/>
            <sz val="8"/>
            <color indexed="81"/>
            <rFont val="Tahoma"/>
            <family val="2"/>
          </rPr>
          <t>PRIMERA INFANCIA (0 a 5 años)</t>
        </r>
        <r>
          <rPr>
            <sz val="8"/>
            <color indexed="81"/>
            <rFont val="Tahoma"/>
            <family val="2"/>
          </rPr>
          <t xml:space="preserve">
</t>
        </r>
      </text>
    </comment>
    <comment ref="AM31" authorId="2" shapeId="0" xr:uid="{00000000-0006-0000-0000-000066000000}">
      <text>
        <r>
          <rPr>
            <b/>
            <sz val="8"/>
            <color indexed="81"/>
            <rFont val="Tahoma"/>
            <family val="2"/>
          </rPr>
          <t>INFANCIA (6 a 11 años)</t>
        </r>
        <r>
          <rPr>
            <sz val="8"/>
            <color indexed="81"/>
            <rFont val="Tahoma"/>
            <family val="2"/>
          </rPr>
          <t xml:space="preserve">
</t>
        </r>
      </text>
    </comment>
    <comment ref="AN31" authorId="2" shapeId="0" xr:uid="{00000000-0006-0000-0000-000067000000}">
      <text>
        <r>
          <rPr>
            <b/>
            <sz val="8"/>
            <color indexed="81"/>
            <rFont val="Tahoma"/>
            <family val="2"/>
          </rPr>
          <t>ADOLESCENCIA (12 A 17 años)</t>
        </r>
      </text>
    </comment>
    <comment ref="AO31" authorId="2" shapeId="0" xr:uid="{00000000-0006-0000-0000-000068000000}">
      <text>
        <r>
          <rPr>
            <b/>
            <sz val="8"/>
            <color indexed="81"/>
            <rFont val="Tahoma"/>
            <family val="2"/>
          </rPr>
          <t>JUVENTUD (18 a 28 años)</t>
        </r>
        <r>
          <rPr>
            <sz val="8"/>
            <color indexed="81"/>
            <rFont val="Tahoma"/>
            <family val="2"/>
          </rPr>
          <t xml:space="preserve">
</t>
        </r>
      </text>
    </comment>
    <comment ref="AP31"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1" authorId="2" shapeId="0" xr:uid="{00000000-0006-0000-0000-00006A000000}">
      <text>
        <r>
          <rPr>
            <b/>
            <sz val="8"/>
            <color indexed="81"/>
            <rFont val="Tahoma"/>
            <family val="2"/>
          </rPr>
          <t>ADULTO MAYOR  (61 años en adelante)</t>
        </r>
        <r>
          <rPr>
            <sz val="8"/>
            <color indexed="81"/>
            <rFont val="Tahoma"/>
            <family val="2"/>
          </rPr>
          <t xml:space="preserve">
</t>
        </r>
      </text>
    </comment>
    <comment ref="AS31" authorId="2" shapeId="0" xr:uid="{00000000-0006-0000-0000-00006B000000}">
      <text>
        <r>
          <rPr>
            <b/>
            <sz val="8"/>
            <color indexed="81"/>
            <rFont val="Tahoma"/>
            <family val="2"/>
          </rPr>
          <t>MUJERES</t>
        </r>
        <r>
          <rPr>
            <sz val="8"/>
            <color indexed="81"/>
            <rFont val="Tahoma"/>
            <family val="2"/>
          </rPr>
          <t xml:space="preserve">
</t>
        </r>
      </text>
    </comment>
    <comment ref="AT31" authorId="2" shapeId="0" xr:uid="{00000000-0006-0000-0000-00006C000000}">
      <text>
        <r>
          <rPr>
            <b/>
            <sz val="8"/>
            <color indexed="81"/>
            <rFont val="Tahoma"/>
            <family val="2"/>
          </rPr>
          <t>HOMBRES</t>
        </r>
      </text>
    </comment>
    <comment ref="AV31" authorId="2" shapeId="0" xr:uid="{00000000-0006-0000-0000-00006D000000}">
      <text>
        <r>
          <rPr>
            <b/>
            <sz val="8"/>
            <color indexed="81"/>
            <rFont val="Tahoma"/>
            <family val="2"/>
          </rPr>
          <t>VÍCTIMAS CONFLICTO ARMADO</t>
        </r>
        <r>
          <rPr>
            <sz val="8"/>
            <color indexed="81"/>
            <rFont val="Tahoma"/>
            <family val="2"/>
          </rPr>
          <t xml:space="preserve">
</t>
        </r>
      </text>
    </comment>
    <comment ref="AX31" authorId="2" shapeId="0" xr:uid="{00000000-0006-0000-0000-00006E000000}">
      <text>
        <r>
          <rPr>
            <b/>
            <sz val="8"/>
            <color indexed="81"/>
            <rFont val="Tahoma"/>
            <family val="2"/>
          </rPr>
          <t>DISCAPACITADOS</t>
        </r>
        <r>
          <rPr>
            <sz val="8"/>
            <color indexed="81"/>
            <rFont val="Tahoma"/>
            <family val="2"/>
          </rPr>
          <t xml:space="preserve">
</t>
        </r>
      </text>
    </comment>
    <comment ref="AY31" authorId="2" shapeId="0" xr:uid="{00000000-0006-0000-0000-00006F000000}">
      <text>
        <r>
          <rPr>
            <b/>
            <sz val="8"/>
            <color indexed="81"/>
            <rFont val="Tahoma"/>
            <family val="2"/>
          </rPr>
          <t>AFROCOLOMBIANO O RAIZAL</t>
        </r>
      </text>
    </comment>
    <comment ref="AZ31" authorId="2" shapeId="0" xr:uid="{00000000-0006-0000-0000-000070000000}">
      <text>
        <r>
          <rPr>
            <b/>
            <sz val="8"/>
            <color indexed="81"/>
            <rFont val="Tahoma"/>
            <family val="2"/>
          </rPr>
          <t>INDÍGENAS</t>
        </r>
        <r>
          <rPr>
            <sz val="8"/>
            <color indexed="81"/>
            <rFont val="Tahoma"/>
            <family val="2"/>
          </rPr>
          <t xml:space="preserve">
</t>
        </r>
      </text>
    </comment>
    <comment ref="BA31" authorId="1" shapeId="0" xr:uid="{00000000-0006-0000-0000-000071000000}">
      <text>
        <r>
          <rPr>
            <b/>
            <sz val="9"/>
            <color indexed="81"/>
            <rFont val="Tahoma"/>
            <family val="2"/>
          </rPr>
          <t>MEDIO DE EVIDENCIA. INFORME, RESGISTRO FOTOGRAFICO, PLANILLA, ETC</t>
        </r>
      </text>
    </comment>
    <comment ref="R42" authorId="3" shapeId="0" xr:uid="{00000000-0006-0000-0000-000072000000}">
      <text>
        <r>
          <rPr>
            <b/>
            <sz val="9"/>
            <color indexed="81"/>
            <rFont val="Tahoma"/>
            <family val="2"/>
          </rPr>
          <t>COFINANCIACIÓN DEPARTAMENTO</t>
        </r>
        <r>
          <rPr>
            <sz val="9"/>
            <color indexed="81"/>
            <rFont val="Tahoma"/>
            <family val="2"/>
          </rPr>
          <t xml:space="preserve">
</t>
        </r>
      </text>
    </comment>
    <comment ref="S42" authorId="3" shapeId="0" xr:uid="{00000000-0006-0000-0000-000073000000}">
      <text>
        <r>
          <rPr>
            <b/>
            <sz val="9"/>
            <color indexed="81"/>
            <rFont val="Tahoma"/>
            <family val="2"/>
          </rPr>
          <t>COFINANCIACIÓN DEPARTAMENTO</t>
        </r>
        <r>
          <rPr>
            <sz val="9"/>
            <color indexed="81"/>
            <rFont val="Tahoma"/>
            <family val="2"/>
          </rPr>
          <t xml:space="preserve">
</t>
        </r>
      </text>
    </comment>
    <comment ref="T42" authorId="3" shapeId="0" xr:uid="{00000000-0006-0000-0000-000074000000}">
      <text>
        <r>
          <rPr>
            <b/>
            <sz val="9"/>
            <color indexed="81"/>
            <rFont val="Tahoma"/>
            <family val="2"/>
          </rPr>
          <t>COFINACIACIÓN NACIÓN</t>
        </r>
      </text>
    </comment>
    <comment ref="U42" authorId="3" shapeId="0" xr:uid="{00000000-0006-0000-0000-000075000000}">
      <text>
        <r>
          <rPr>
            <b/>
            <sz val="9"/>
            <color indexed="81"/>
            <rFont val="Tahoma"/>
            <family val="2"/>
          </rPr>
          <t>COFINACIACIÓN NACIÓN</t>
        </r>
      </text>
    </comment>
    <comment ref="V42" authorId="3" shapeId="0" xr:uid="{00000000-0006-0000-0000-000076000000}">
      <text>
        <r>
          <rPr>
            <b/>
            <sz val="9"/>
            <color indexed="81"/>
            <rFont val="Tahoma"/>
            <family val="2"/>
          </rPr>
          <t>CRÉDITO</t>
        </r>
      </text>
    </comment>
    <comment ref="W42" authorId="3" shapeId="0" xr:uid="{00000000-0006-0000-0000-000077000000}">
      <text>
        <r>
          <rPr>
            <b/>
            <sz val="9"/>
            <color indexed="81"/>
            <rFont val="Tahoma"/>
            <family val="2"/>
          </rPr>
          <t>CRÉDITO</t>
        </r>
      </text>
    </comment>
    <comment ref="X42" authorId="3" shapeId="0" xr:uid="{00000000-0006-0000-0000-000078000000}">
      <text>
        <r>
          <rPr>
            <b/>
            <sz val="9"/>
            <color indexed="81"/>
            <rFont val="Tahoma"/>
            <family val="2"/>
          </rPr>
          <t>OTROS</t>
        </r>
      </text>
    </comment>
    <comment ref="Y42" authorId="3" shapeId="0" xr:uid="{00000000-0006-0000-0000-000079000000}">
      <text>
        <r>
          <rPr>
            <b/>
            <sz val="9"/>
            <color indexed="81"/>
            <rFont val="Tahoma"/>
            <family val="2"/>
          </rPr>
          <t>OTROS</t>
        </r>
      </text>
    </comment>
    <comment ref="Z42" authorId="3" shapeId="0" xr:uid="{00000000-0006-0000-0000-00007A000000}">
      <text>
        <r>
          <rPr>
            <b/>
            <sz val="9"/>
            <color indexed="81"/>
            <rFont val="Tahoma"/>
            <family val="2"/>
          </rPr>
          <t>RECURSOS PROPIOS</t>
        </r>
      </text>
    </comment>
    <comment ref="AA42" authorId="3" shapeId="0" xr:uid="{00000000-0006-0000-0000-00007B000000}">
      <text>
        <r>
          <rPr>
            <b/>
            <sz val="9"/>
            <color indexed="81"/>
            <rFont val="Tahoma"/>
            <family val="2"/>
          </rPr>
          <t>RECURSOS PROPIOS</t>
        </r>
      </text>
    </comment>
    <comment ref="AB42" authorId="3" shapeId="0" xr:uid="{00000000-0006-0000-0000-00007C000000}">
      <text>
        <r>
          <rPr>
            <b/>
            <sz val="9"/>
            <color indexed="81"/>
            <rFont val="Tahoma"/>
            <family val="2"/>
          </rPr>
          <t>SGP</t>
        </r>
      </text>
    </comment>
    <comment ref="AC42" authorId="3" shapeId="0" xr:uid="{00000000-0006-0000-0000-00007D000000}">
      <text>
        <r>
          <rPr>
            <b/>
            <sz val="9"/>
            <color indexed="81"/>
            <rFont val="Tahoma"/>
            <family val="2"/>
          </rPr>
          <t>SGP</t>
        </r>
      </text>
    </comment>
    <comment ref="AD42" authorId="3" shapeId="0" xr:uid="{00000000-0006-0000-0000-00007E000000}">
      <text>
        <r>
          <rPr>
            <b/>
            <sz val="9"/>
            <color indexed="81"/>
            <rFont val="Tahoma"/>
            <family val="2"/>
          </rPr>
          <t>REGALÍAS</t>
        </r>
      </text>
    </comment>
    <comment ref="AE42" authorId="3" shapeId="0" xr:uid="{00000000-0006-0000-0000-00007F000000}">
      <text>
        <r>
          <rPr>
            <b/>
            <sz val="9"/>
            <color indexed="81"/>
            <rFont val="Tahoma"/>
            <family val="2"/>
          </rPr>
          <t>REGALÍAS</t>
        </r>
      </text>
    </comment>
    <comment ref="AF42" authorId="3" shapeId="0" xr:uid="{00000000-0006-0000-0000-000080000000}">
      <text>
        <r>
          <rPr>
            <b/>
            <sz val="9"/>
            <color indexed="81"/>
            <rFont val="Tahoma"/>
            <family val="2"/>
          </rPr>
          <t>RECURSOS FUNCIONAMIENTO</t>
        </r>
      </text>
    </comment>
    <comment ref="AG42" authorId="3" shapeId="0" xr:uid="{00000000-0006-0000-0000-000081000000}">
      <text>
        <r>
          <rPr>
            <b/>
            <sz val="9"/>
            <color indexed="81"/>
            <rFont val="Tahoma"/>
            <family val="2"/>
          </rPr>
          <t>RECURSOS FUNCIONAMIENTO</t>
        </r>
      </text>
    </comment>
    <comment ref="AH42" authorId="3" shapeId="0" xr:uid="{00000000-0006-0000-0000-000082000000}">
      <text>
        <r>
          <rPr>
            <b/>
            <sz val="9"/>
            <color indexed="81"/>
            <rFont val="Tahoma"/>
            <family val="2"/>
          </rPr>
          <t>RECURSOS GESTIONADOS</t>
        </r>
      </text>
    </comment>
    <comment ref="AI42" authorId="3" shapeId="0" xr:uid="{00000000-0006-0000-0000-000083000000}">
      <text>
        <r>
          <rPr>
            <b/>
            <sz val="9"/>
            <color indexed="81"/>
            <rFont val="Tahoma"/>
            <family val="2"/>
          </rPr>
          <t>RECURSOS GESTIONADOS</t>
        </r>
      </text>
    </comment>
    <comment ref="AJ42" authorId="3" shapeId="0" xr:uid="{00000000-0006-0000-0000-000084000000}">
      <text>
        <r>
          <rPr>
            <b/>
            <sz val="9"/>
            <color indexed="81"/>
            <rFont val="Tahoma"/>
            <family val="2"/>
          </rPr>
          <t>TOTALES</t>
        </r>
        <r>
          <rPr>
            <sz val="9"/>
            <color indexed="81"/>
            <rFont val="Tahoma"/>
            <family val="2"/>
          </rPr>
          <t xml:space="preserve">
</t>
        </r>
      </text>
    </comment>
    <comment ref="AK42" authorId="3" shapeId="0" xr:uid="{00000000-0006-0000-0000-000085000000}">
      <text>
        <r>
          <rPr>
            <b/>
            <sz val="9"/>
            <color indexed="81"/>
            <rFont val="Tahoma"/>
            <family val="2"/>
          </rPr>
          <t>TOTALES</t>
        </r>
        <r>
          <rPr>
            <sz val="9"/>
            <color indexed="81"/>
            <rFont val="Tahoma"/>
            <family val="2"/>
          </rPr>
          <t xml:space="preserve">
</t>
        </r>
      </text>
    </comment>
    <comment ref="AL42" authorId="2" shapeId="0" xr:uid="{00000000-0006-0000-0000-000086000000}">
      <text>
        <r>
          <rPr>
            <b/>
            <sz val="8"/>
            <color indexed="81"/>
            <rFont val="Tahoma"/>
            <family val="2"/>
          </rPr>
          <t>PRIMERA INFANCIA (0 a 5 años)</t>
        </r>
        <r>
          <rPr>
            <sz val="8"/>
            <color indexed="81"/>
            <rFont val="Tahoma"/>
            <family val="2"/>
          </rPr>
          <t xml:space="preserve">
</t>
        </r>
      </text>
    </comment>
    <comment ref="AM42" authorId="2" shapeId="0" xr:uid="{00000000-0006-0000-0000-000087000000}">
      <text>
        <r>
          <rPr>
            <b/>
            <sz val="8"/>
            <color indexed="81"/>
            <rFont val="Tahoma"/>
            <family val="2"/>
          </rPr>
          <t>INFANCIA (6 a 11 años)</t>
        </r>
        <r>
          <rPr>
            <sz val="8"/>
            <color indexed="81"/>
            <rFont val="Tahoma"/>
            <family val="2"/>
          </rPr>
          <t xml:space="preserve">
</t>
        </r>
      </text>
    </comment>
    <comment ref="AN42" authorId="2" shapeId="0" xr:uid="{00000000-0006-0000-0000-000088000000}">
      <text>
        <r>
          <rPr>
            <b/>
            <sz val="8"/>
            <color indexed="81"/>
            <rFont val="Tahoma"/>
            <family val="2"/>
          </rPr>
          <t>ADOLESCENCIA (12 A 17 años)</t>
        </r>
      </text>
    </comment>
    <comment ref="AO42" authorId="2" shapeId="0" xr:uid="{00000000-0006-0000-0000-000089000000}">
      <text>
        <r>
          <rPr>
            <b/>
            <sz val="8"/>
            <color indexed="81"/>
            <rFont val="Tahoma"/>
            <family val="2"/>
          </rPr>
          <t>JUVENTUD (18 a 28 años)</t>
        </r>
        <r>
          <rPr>
            <sz val="8"/>
            <color indexed="81"/>
            <rFont val="Tahoma"/>
            <family val="2"/>
          </rPr>
          <t xml:space="preserve">
</t>
        </r>
      </text>
    </comment>
    <comment ref="AP42"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42" authorId="2" shapeId="0" xr:uid="{00000000-0006-0000-0000-00008B000000}">
      <text>
        <r>
          <rPr>
            <b/>
            <sz val="8"/>
            <color indexed="81"/>
            <rFont val="Tahoma"/>
            <family val="2"/>
          </rPr>
          <t>ADULTO MAYOR  (61 años en adelante)</t>
        </r>
        <r>
          <rPr>
            <sz val="8"/>
            <color indexed="81"/>
            <rFont val="Tahoma"/>
            <family val="2"/>
          </rPr>
          <t xml:space="preserve">
</t>
        </r>
      </text>
    </comment>
    <comment ref="AS42" authorId="2" shapeId="0" xr:uid="{00000000-0006-0000-0000-00008C000000}">
      <text>
        <r>
          <rPr>
            <b/>
            <sz val="8"/>
            <color indexed="81"/>
            <rFont val="Tahoma"/>
            <family val="2"/>
          </rPr>
          <t>MUJERES</t>
        </r>
        <r>
          <rPr>
            <sz val="8"/>
            <color indexed="81"/>
            <rFont val="Tahoma"/>
            <family val="2"/>
          </rPr>
          <t xml:space="preserve">
</t>
        </r>
      </text>
    </comment>
    <comment ref="AT42" authorId="2" shapeId="0" xr:uid="{00000000-0006-0000-0000-00008D000000}">
      <text>
        <r>
          <rPr>
            <b/>
            <sz val="8"/>
            <color indexed="81"/>
            <rFont val="Tahoma"/>
            <family val="2"/>
          </rPr>
          <t>HOMBRES</t>
        </r>
      </text>
    </comment>
    <comment ref="AV42" authorId="2" shapeId="0" xr:uid="{00000000-0006-0000-0000-00008E000000}">
      <text>
        <r>
          <rPr>
            <b/>
            <sz val="8"/>
            <color indexed="81"/>
            <rFont val="Tahoma"/>
            <family val="2"/>
          </rPr>
          <t>VÍCTIMAS CONFLICTO ARMADO</t>
        </r>
        <r>
          <rPr>
            <sz val="8"/>
            <color indexed="81"/>
            <rFont val="Tahoma"/>
            <family val="2"/>
          </rPr>
          <t xml:space="preserve">
</t>
        </r>
      </text>
    </comment>
    <comment ref="AX42" authorId="2" shapeId="0" xr:uid="{00000000-0006-0000-0000-00008F000000}">
      <text>
        <r>
          <rPr>
            <b/>
            <sz val="8"/>
            <color indexed="81"/>
            <rFont val="Tahoma"/>
            <family val="2"/>
          </rPr>
          <t>DISCAPACITADOS</t>
        </r>
        <r>
          <rPr>
            <sz val="8"/>
            <color indexed="81"/>
            <rFont val="Tahoma"/>
            <family val="2"/>
          </rPr>
          <t xml:space="preserve">
</t>
        </r>
      </text>
    </comment>
    <comment ref="AY42" authorId="2" shapeId="0" xr:uid="{00000000-0006-0000-0000-000090000000}">
      <text>
        <r>
          <rPr>
            <b/>
            <sz val="8"/>
            <color indexed="81"/>
            <rFont val="Tahoma"/>
            <family val="2"/>
          </rPr>
          <t>AFROCOLOMBIANO O RAIZAL</t>
        </r>
      </text>
    </comment>
    <comment ref="AZ42" authorId="2" shapeId="0" xr:uid="{00000000-0006-0000-0000-000091000000}">
      <text>
        <r>
          <rPr>
            <b/>
            <sz val="8"/>
            <color indexed="81"/>
            <rFont val="Tahoma"/>
            <family val="2"/>
          </rPr>
          <t>INDÍGENAS</t>
        </r>
        <r>
          <rPr>
            <sz val="8"/>
            <color indexed="81"/>
            <rFont val="Tahoma"/>
            <family val="2"/>
          </rPr>
          <t xml:space="preserve">
</t>
        </r>
      </text>
    </comment>
    <comment ref="BA42" authorId="1" shapeId="0" xr:uid="{00000000-0006-0000-0000-000092000000}">
      <text>
        <r>
          <rPr>
            <b/>
            <sz val="9"/>
            <color indexed="81"/>
            <rFont val="Tahoma"/>
            <family val="2"/>
          </rPr>
          <t>MEDIO DE EVIDENCIA. INFORME, RESGISTRO FOTOGRAFICO, PLANILLA, ETC</t>
        </r>
      </text>
    </comment>
    <comment ref="R54" authorId="3" shapeId="0" xr:uid="{00000000-0006-0000-0000-000093000000}">
      <text>
        <r>
          <rPr>
            <b/>
            <sz val="9"/>
            <color indexed="81"/>
            <rFont val="Tahoma"/>
            <family val="2"/>
          </rPr>
          <t>COFINANCIACIÓN DEPARTAMENTO</t>
        </r>
        <r>
          <rPr>
            <sz val="9"/>
            <color indexed="81"/>
            <rFont val="Tahoma"/>
            <family val="2"/>
          </rPr>
          <t xml:space="preserve">
</t>
        </r>
      </text>
    </comment>
    <comment ref="S54" authorId="3" shapeId="0" xr:uid="{00000000-0006-0000-0000-000094000000}">
      <text>
        <r>
          <rPr>
            <b/>
            <sz val="9"/>
            <color indexed="81"/>
            <rFont val="Tahoma"/>
            <family val="2"/>
          </rPr>
          <t>COFINANCIACIÓN DEPARTAMENTO</t>
        </r>
        <r>
          <rPr>
            <sz val="9"/>
            <color indexed="81"/>
            <rFont val="Tahoma"/>
            <family val="2"/>
          </rPr>
          <t xml:space="preserve">
</t>
        </r>
      </text>
    </comment>
    <comment ref="T54" authorId="3" shapeId="0" xr:uid="{00000000-0006-0000-0000-000095000000}">
      <text>
        <r>
          <rPr>
            <b/>
            <sz val="9"/>
            <color indexed="81"/>
            <rFont val="Tahoma"/>
            <family val="2"/>
          </rPr>
          <t>COFINACIACIÓN NACIÓN</t>
        </r>
      </text>
    </comment>
    <comment ref="U54" authorId="3" shapeId="0" xr:uid="{00000000-0006-0000-0000-000096000000}">
      <text>
        <r>
          <rPr>
            <b/>
            <sz val="9"/>
            <color indexed="81"/>
            <rFont val="Tahoma"/>
            <family val="2"/>
          </rPr>
          <t>COFINACIACIÓN NACIÓN</t>
        </r>
      </text>
    </comment>
    <comment ref="V54" authorId="3" shapeId="0" xr:uid="{00000000-0006-0000-0000-000097000000}">
      <text>
        <r>
          <rPr>
            <b/>
            <sz val="9"/>
            <color indexed="81"/>
            <rFont val="Tahoma"/>
            <family val="2"/>
          </rPr>
          <t>CRÉDITO</t>
        </r>
      </text>
    </comment>
    <comment ref="W54" authorId="3" shapeId="0" xr:uid="{00000000-0006-0000-0000-000098000000}">
      <text>
        <r>
          <rPr>
            <b/>
            <sz val="9"/>
            <color indexed="81"/>
            <rFont val="Tahoma"/>
            <family val="2"/>
          </rPr>
          <t>CRÉDITO</t>
        </r>
      </text>
    </comment>
    <comment ref="X54" authorId="3" shapeId="0" xr:uid="{00000000-0006-0000-0000-000099000000}">
      <text>
        <r>
          <rPr>
            <b/>
            <sz val="9"/>
            <color indexed="81"/>
            <rFont val="Tahoma"/>
            <family val="2"/>
          </rPr>
          <t>OTROS</t>
        </r>
      </text>
    </comment>
    <comment ref="Y54" authorId="3" shapeId="0" xr:uid="{00000000-0006-0000-0000-00009A000000}">
      <text>
        <r>
          <rPr>
            <b/>
            <sz val="9"/>
            <color indexed="81"/>
            <rFont val="Tahoma"/>
            <family val="2"/>
          </rPr>
          <t>OTROS</t>
        </r>
      </text>
    </comment>
    <comment ref="Z54" authorId="3" shapeId="0" xr:uid="{00000000-0006-0000-0000-00009B000000}">
      <text>
        <r>
          <rPr>
            <b/>
            <sz val="9"/>
            <color indexed="81"/>
            <rFont val="Tahoma"/>
            <family val="2"/>
          </rPr>
          <t>RECURSOS PROPIOS</t>
        </r>
      </text>
    </comment>
    <comment ref="AA54" authorId="3" shapeId="0" xr:uid="{00000000-0006-0000-0000-00009C000000}">
      <text>
        <r>
          <rPr>
            <b/>
            <sz val="9"/>
            <color indexed="81"/>
            <rFont val="Tahoma"/>
            <family val="2"/>
          </rPr>
          <t>RECURSOS PROPIOS</t>
        </r>
      </text>
    </comment>
    <comment ref="AB54" authorId="3" shapeId="0" xr:uid="{00000000-0006-0000-0000-00009D000000}">
      <text>
        <r>
          <rPr>
            <b/>
            <sz val="9"/>
            <color indexed="81"/>
            <rFont val="Tahoma"/>
            <family val="2"/>
          </rPr>
          <t>SGP</t>
        </r>
      </text>
    </comment>
    <comment ref="AC54" authorId="3" shapeId="0" xr:uid="{00000000-0006-0000-0000-00009E000000}">
      <text>
        <r>
          <rPr>
            <b/>
            <sz val="9"/>
            <color indexed="81"/>
            <rFont val="Tahoma"/>
            <family val="2"/>
          </rPr>
          <t>SGP</t>
        </r>
      </text>
    </comment>
    <comment ref="AD54" authorId="3" shapeId="0" xr:uid="{00000000-0006-0000-0000-00009F000000}">
      <text>
        <r>
          <rPr>
            <b/>
            <sz val="9"/>
            <color indexed="81"/>
            <rFont val="Tahoma"/>
            <family val="2"/>
          </rPr>
          <t>REGALÍAS</t>
        </r>
      </text>
    </comment>
    <comment ref="AE54" authorId="3" shapeId="0" xr:uid="{00000000-0006-0000-0000-0000A0000000}">
      <text>
        <r>
          <rPr>
            <b/>
            <sz val="9"/>
            <color indexed="81"/>
            <rFont val="Tahoma"/>
            <family val="2"/>
          </rPr>
          <t>REGALÍAS</t>
        </r>
      </text>
    </comment>
    <comment ref="AF54" authorId="3" shapeId="0" xr:uid="{00000000-0006-0000-0000-0000A1000000}">
      <text>
        <r>
          <rPr>
            <b/>
            <sz val="9"/>
            <color indexed="81"/>
            <rFont val="Tahoma"/>
            <family val="2"/>
          </rPr>
          <t>RECURSOS FUNCIONAMIENTO</t>
        </r>
      </text>
    </comment>
    <comment ref="AG54" authorId="3" shapeId="0" xr:uid="{00000000-0006-0000-0000-0000A2000000}">
      <text>
        <r>
          <rPr>
            <b/>
            <sz val="9"/>
            <color indexed="81"/>
            <rFont val="Tahoma"/>
            <family val="2"/>
          </rPr>
          <t>RECURSOS FUNCIONAMIENTO</t>
        </r>
      </text>
    </comment>
    <comment ref="AH54" authorId="3" shapeId="0" xr:uid="{00000000-0006-0000-0000-0000A3000000}">
      <text>
        <r>
          <rPr>
            <b/>
            <sz val="9"/>
            <color indexed="81"/>
            <rFont val="Tahoma"/>
            <family val="2"/>
          </rPr>
          <t>RECURSOS GESTIONADOS</t>
        </r>
      </text>
    </comment>
    <comment ref="AI54" authorId="3" shapeId="0" xr:uid="{00000000-0006-0000-0000-0000A4000000}">
      <text>
        <r>
          <rPr>
            <b/>
            <sz val="9"/>
            <color indexed="81"/>
            <rFont val="Tahoma"/>
            <family val="2"/>
          </rPr>
          <t>RECURSOS GESTIONADOS</t>
        </r>
      </text>
    </comment>
    <comment ref="AJ54" authorId="3" shapeId="0" xr:uid="{00000000-0006-0000-0000-0000A5000000}">
      <text>
        <r>
          <rPr>
            <b/>
            <sz val="9"/>
            <color indexed="81"/>
            <rFont val="Tahoma"/>
            <family val="2"/>
          </rPr>
          <t>TOTALES</t>
        </r>
        <r>
          <rPr>
            <sz val="9"/>
            <color indexed="81"/>
            <rFont val="Tahoma"/>
            <family val="2"/>
          </rPr>
          <t xml:space="preserve">
</t>
        </r>
      </text>
    </comment>
    <comment ref="AK54" authorId="3" shapeId="0" xr:uid="{00000000-0006-0000-0000-0000A6000000}">
      <text>
        <r>
          <rPr>
            <b/>
            <sz val="9"/>
            <color indexed="81"/>
            <rFont val="Tahoma"/>
            <family val="2"/>
          </rPr>
          <t>TOTALES</t>
        </r>
        <r>
          <rPr>
            <sz val="9"/>
            <color indexed="81"/>
            <rFont val="Tahoma"/>
            <family val="2"/>
          </rPr>
          <t xml:space="preserve">
</t>
        </r>
      </text>
    </comment>
    <comment ref="AL54" authorId="2" shapeId="0" xr:uid="{00000000-0006-0000-0000-0000A7000000}">
      <text>
        <r>
          <rPr>
            <b/>
            <sz val="8"/>
            <color indexed="81"/>
            <rFont val="Tahoma"/>
            <family val="2"/>
          </rPr>
          <t>PRIMERA INFANCIA (0 a 5 años)</t>
        </r>
        <r>
          <rPr>
            <sz val="8"/>
            <color indexed="81"/>
            <rFont val="Tahoma"/>
            <family val="2"/>
          </rPr>
          <t xml:space="preserve">
</t>
        </r>
      </text>
    </comment>
    <comment ref="AM54" authorId="2" shapeId="0" xr:uid="{00000000-0006-0000-0000-0000A8000000}">
      <text>
        <r>
          <rPr>
            <b/>
            <sz val="8"/>
            <color indexed="81"/>
            <rFont val="Tahoma"/>
            <family val="2"/>
          </rPr>
          <t>INFANCIA (6 a 11 años)</t>
        </r>
        <r>
          <rPr>
            <sz val="8"/>
            <color indexed="81"/>
            <rFont val="Tahoma"/>
            <family val="2"/>
          </rPr>
          <t xml:space="preserve">
</t>
        </r>
      </text>
    </comment>
    <comment ref="AN54" authorId="2" shapeId="0" xr:uid="{00000000-0006-0000-0000-0000A9000000}">
      <text>
        <r>
          <rPr>
            <b/>
            <sz val="8"/>
            <color indexed="81"/>
            <rFont val="Tahoma"/>
            <family val="2"/>
          </rPr>
          <t>ADOLESCENCIA (12 A 17 años)</t>
        </r>
      </text>
    </comment>
    <comment ref="AO54" authorId="2" shapeId="0" xr:uid="{00000000-0006-0000-0000-0000AA000000}">
      <text>
        <r>
          <rPr>
            <b/>
            <sz val="8"/>
            <color indexed="81"/>
            <rFont val="Tahoma"/>
            <family val="2"/>
          </rPr>
          <t>JUVENTUD (18 a 28 años)</t>
        </r>
        <r>
          <rPr>
            <sz val="8"/>
            <color indexed="81"/>
            <rFont val="Tahoma"/>
            <family val="2"/>
          </rPr>
          <t xml:space="preserve">
</t>
        </r>
      </text>
    </comment>
    <comment ref="AP54"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54" authorId="2" shapeId="0" xr:uid="{00000000-0006-0000-0000-0000AC000000}">
      <text>
        <r>
          <rPr>
            <b/>
            <sz val="8"/>
            <color indexed="81"/>
            <rFont val="Tahoma"/>
            <family val="2"/>
          </rPr>
          <t>ADULTO MAYOR  (61 años en adelante)</t>
        </r>
        <r>
          <rPr>
            <sz val="8"/>
            <color indexed="81"/>
            <rFont val="Tahoma"/>
            <family val="2"/>
          </rPr>
          <t xml:space="preserve">
</t>
        </r>
      </text>
    </comment>
    <comment ref="AS54" authorId="2" shapeId="0" xr:uid="{00000000-0006-0000-0000-0000AD000000}">
      <text>
        <r>
          <rPr>
            <b/>
            <sz val="8"/>
            <color indexed="81"/>
            <rFont val="Tahoma"/>
            <family val="2"/>
          </rPr>
          <t>MUJERES</t>
        </r>
        <r>
          <rPr>
            <sz val="8"/>
            <color indexed="81"/>
            <rFont val="Tahoma"/>
            <family val="2"/>
          </rPr>
          <t xml:space="preserve">
</t>
        </r>
      </text>
    </comment>
    <comment ref="AT54" authorId="2" shapeId="0" xr:uid="{00000000-0006-0000-0000-0000AE000000}">
      <text>
        <r>
          <rPr>
            <b/>
            <sz val="8"/>
            <color indexed="81"/>
            <rFont val="Tahoma"/>
            <family val="2"/>
          </rPr>
          <t>HOMBRES</t>
        </r>
      </text>
    </comment>
    <comment ref="AV54" authorId="2" shapeId="0" xr:uid="{00000000-0006-0000-0000-0000AF000000}">
      <text>
        <r>
          <rPr>
            <b/>
            <sz val="8"/>
            <color indexed="81"/>
            <rFont val="Tahoma"/>
            <family val="2"/>
          </rPr>
          <t>VÍCTIMAS CONFLICTO ARMADO</t>
        </r>
        <r>
          <rPr>
            <sz val="8"/>
            <color indexed="81"/>
            <rFont val="Tahoma"/>
            <family val="2"/>
          </rPr>
          <t xml:space="preserve">
</t>
        </r>
      </text>
    </comment>
    <comment ref="AX54" authorId="2" shapeId="0" xr:uid="{00000000-0006-0000-0000-0000B0000000}">
      <text>
        <r>
          <rPr>
            <b/>
            <sz val="8"/>
            <color indexed="81"/>
            <rFont val="Tahoma"/>
            <family val="2"/>
          </rPr>
          <t>DISCAPACITADOS</t>
        </r>
        <r>
          <rPr>
            <sz val="8"/>
            <color indexed="81"/>
            <rFont val="Tahoma"/>
            <family val="2"/>
          </rPr>
          <t xml:space="preserve">
</t>
        </r>
      </text>
    </comment>
    <comment ref="AY54" authorId="2" shapeId="0" xr:uid="{00000000-0006-0000-0000-0000B1000000}">
      <text>
        <r>
          <rPr>
            <b/>
            <sz val="8"/>
            <color indexed="81"/>
            <rFont val="Tahoma"/>
            <family val="2"/>
          </rPr>
          <t>AFROCOLOMBIANO O RAIZAL</t>
        </r>
      </text>
    </comment>
    <comment ref="AZ54" authorId="2" shapeId="0" xr:uid="{00000000-0006-0000-0000-0000B2000000}">
      <text>
        <r>
          <rPr>
            <b/>
            <sz val="8"/>
            <color indexed="81"/>
            <rFont val="Tahoma"/>
            <family val="2"/>
          </rPr>
          <t>INDÍGENAS</t>
        </r>
        <r>
          <rPr>
            <sz val="8"/>
            <color indexed="81"/>
            <rFont val="Tahoma"/>
            <family val="2"/>
          </rPr>
          <t xml:space="preserve">
</t>
        </r>
      </text>
    </comment>
    <comment ref="BA54" authorId="1" shapeId="0" xr:uid="{00000000-0006-0000-0000-0000B3000000}">
      <text>
        <r>
          <rPr>
            <b/>
            <sz val="9"/>
            <color indexed="81"/>
            <rFont val="Tahoma"/>
            <family val="2"/>
          </rPr>
          <t>MEDIO DE EVIDENCIA. INFORME, RESGISTRO FOTOGRAFICO, PLANILLA, ETC</t>
        </r>
      </text>
    </comment>
    <comment ref="AL63" authorId="2" shapeId="0" xr:uid="{00000000-0006-0000-0000-0000B4000000}">
      <text>
        <r>
          <rPr>
            <b/>
            <sz val="8"/>
            <color indexed="81"/>
            <rFont val="Tahoma"/>
            <family val="2"/>
          </rPr>
          <t>PRIMERA INFANCIA (0 a 5 años)</t>
        </r>
        <r>
          <rPr>
            <sz val="8"/>
            <color indexed="81"/>
            <rFont val="Tahoma"/>
            <family val="2"/>
          </rPr>
          <t xml:space="preserve">
</t>
        </r>
      </text>
    </comment>
    <comment ref="AM63" authorId="2" shapeId="0" xr:uid="{00000000-0006-0000-0000-0000B5000000}">
      <text>
        <r>
          <rPr>
            <b/>
            <sz val="8"/>
            <color indexed="81"/>
            <rFont val="Tahoma"/>
            <family val="2"/>
          </rPr>
          <t>INFANCIA (6 a 11 años)</t>
        </r>
        <r>
          <rPr>
            <sz val="8"/>
            <color indexed="81"/>
            <rFont val="Tahoma"/>
            <family val="2"/>
          </rPr>
          <t xml:space="preserve">
</t>
        </r>
      </text>
    </comment>
    <comment ref="AN63" authorId="2" shapeId="0" xr:uid="{00000000-0006-0000-0000-0000B6000000}">
      <text>
        <r>
          <rPr>
            <b/>
            <sz val="8"/>
            <color indexed="81"/>
            <rFont val="Tahoma"/>
            <family val="2"/>
          </rPr>
          <t>ADOLESCENCIA (12 A 17 años)</t>
        </r>
      </text>
    </comment>
    <comment ref="AO63" authorId="2" shapeId="0" xr:uid="{00000000-0006-0000-0000-0000B7000000}">
      <text>
        <r>
          <rPr>
            <b/>
            <sz val="8"/>
            <color indexed="81"/>
            <rFont val="Tahoma"/>
            <family val="2"/>
          </rPr>
          <t>JUVENTUD (18 a 28 años)</t>
        </r>
        <r>
          <rPr>
            <sz val="8"/>
            <color indexed="81"/>
            <rFont val="Tahoma"/>
            <family val="2"/>
          </rPr>
          <t xml:space="preserve">
</t>
        </r>
      </text>
    </comment>
    <comment ref="AP63" authorId="2" shapeId="0" xr:uid="{00000000-0006-0000-0000-0000B8000000}">
      <text>
        <r>
          <rPr>
            <b/>
            <sz val="8"/>
            <color indexed="81"/>
            <rFont val="Tahoma"/>
            <family val="2"/>
          </rPr>
          <t xml:space="preserve"> ADULTO (29 a 60 años)</t>
        </r>
        <r>
          <rPr>
            <sz val="8"/>
            <color indexed="81"/>
            <rFont val="Tahoma"/>
            <family val="2"/>
          </rPr>
          <t xml:space="preserve">
</t>
        </r>
      </text>
    </comment>
    <comment ref="AQ63" authorId="2" shapeId="0" xr:uid="{00000000-0006-0000-0000-0000B9000000}">
      <text>
        <r>
          <rPr>
            <b/>
            <sz val="8"/>
            <color indexed="81"/>
            <rFont val="Tahoma"/>
            <family val="2"/>
          </rPr>
          <t>ADULTO MAYOR  (61 años en adelante)</t>
        </r>
        <r>
          <rPr>
            <sz val="8"/>
            <color indexed="81"/>
            <rFont val="Tahoma"/>
            <family val="2"/>
          </rPr>
          <t xml:space="preserve">
</t>
        </r>
      </text>
    </comment>
    <comment ref="AS63" authorId="2" shapeId="0" xr:uid="{00000000-0006-0000-0000-0000BA000000}">
      <text>
        <r>
          <rPr>
            <b/>
            <sz val="8"/>
            <color indexed="81"/>
            <rFont val="Tahoma"/>
            <family val="2"/>
          </rPr>
          <t>MUJERES</t>
        </r>
        <r>
          <rPr>
            <sz val="8"/>
            <color indexed="81"/>
            <rFont val="Tahoma"/>
            <family val="2"/>
          </rPr>
          <t xml:space="preserve">
</t>
        </r>
      </text>
    </comment>
    <comment ref="AT63" authorId="2" shapeId="0" xr:uid="{00000000-0006-0000-0000-0000BB000000}">
      <text>
        <r>
          <rPr>
            <b/>
            <sz val="8"/>
            <color indexed="81"/>
            <rFont val="Tahoma"/>
            <family val="2"/>
          </rPr>
          <t>HOMBRES</t>
        </r>
      </text>
    </comment>
    <comment ref="AV63" authorId="2" shapeId="0" xr:uid="{00000000-0006-0000-0000-0000BC000000}">
      <text>
        <r>
          <rPr>
            <b/>
            <sz val="8"/>
            <color indexed="81"/>
            <rFont val="Tahoma"/>
            <family val="2"/>
          </rPr>
          <t>VÍCTIMAS CONFLICTO ARMADO</t>
        </r>
        <r>
          <rPr>
            <sz val="8"/>
            <color indexed="81"/>
            <rFont val="Tahoma"/>
            <family val="2"/>
          </rPr>
          <t xml:space="preserve">
</t>
        </r>
      </text>
    </comment>
    <comment ref="AX63" authorId="2" shapeId="0" xr:uid="{00000000-0006-0000-0000-0000BD000000}">
      <text>
        <r>
          <rPr>
            <b/>
            <sz val="8"/>
            <color indexed="81"/>
            <rFont val="Tahoma"/>
            <family val="2"/>
          </rPr>
          <t>DISCAPACITADOS</t>
        </r>
        <r>
          <rPr>
            <sz val="8"/>
            <color indexed="81"/>
            <rFont val="Tahoma"/>
            <family val="2"/>
          </rPr>
          <t xml:space="preserve">
</t>
        </r>
      </text>
    </comment>
    <comment ref="AY63" authorId="2" shapeId="0" xr:uid="{00000000-0006-0000-0000-0000BE000000}">
      <text>
        <r>
          <rPr>
            <b/>
            <sz val="8"/>
            <color indexed="81"/>
            <rFont val="Tahoma"/>
            <family val="2"/>
          </rPr>
          <t>AFROCOLOMBIANO O RAIZAL</t>
        </r>
      </text>
    </comment>
    <comment ref="AZ63" authorId="2" shapeId="0" xr:uid="{00000000-0006-0000-0000-0000BF000000}">
      <text>
        <r>
          <rPr>
            <b/>
            <sz val="8"/>
            <color indexed="81"/>
            <rFont val="Tahoma"/>
            <family val="2"/>
          </rPr>
          <t>INDÍGENAS</t>
        </r>
        <r>
          <rPr>
            <sz val="8"/>
            <color indexed="81"/>
            <rFont val="Tahoma"/>
            <family val="2"/>
          </rPr>
          <t xml:space="preserve">
</t>
        </r>
      </text>
    </comment>
    <comment ref="BA63" authorId="1" shapeId="0" xr:uid="{00000000-0006-0000-0000-0000C0000000}">
      <text>
        <r>
          <rPr>
            <b/>
            <sz val="9"/>
            <color indexed="81"/>
            <rFont val="Tahoma"/>
            <family val="2"/>
          </rPr>
          <t>MEDIO DE EVIDENCIA. INFORME, RESGISTRO FOTOGRAFICO, PLANILLA, ETC</t>
        </r>
      </text>
    </comment>
    <comment ref="AL72" authorId="2" shapeId="0" xr:uid="{00000000-0006-0000-0000-0000C1000000}">
      <text>
        <r>
          <rPr>
            <b/>
            <sz val="8"/>
            <color indexed="81"/>
            <rFont val="Tahoma"/>
            <family val="2"/>
          </rPr>
          <t>PRIMERA INFANCIA (0 a 5 años)</t>
        </r>
        <r>
          <rPr>
            <sz val="8"/>
            <color indexed="81"/>
            <rFont val="Tahoma"/>
            <family val="2"/>
          </rPr>
          <t xml:space="preserve">
</t>
        </r>
      </text>
    </comment>
    <comment ref="AM72" authorId="2" shapeId="0" xr:uid="{00000000-0006-0000-0000-0000C2000000}">
      <text>
        <r>
          <rPr>
            <b/>
            <sz val="8"/>
            <color indexed="81"/>
            <rFont val="Tahoma"/>
            <family val="2"/>
          </rPr>
          <t>INFANCIA (6 a 11 años)</t>
        </r>
        <r>
          <rPr>
            <sz val="8"/>
            <color indexed="81"/>
            <rFont val="Tahoma"/>
            <family val="2"/>
          </rPr>
          <t xml:space="preserve">
</t>
        </r>
      </text>
    </comment>
    <comment ref="AN72" authorId="2" shapeId="0" xr:uid="{00000000-0006-0000-0000-0000C3000000}">
      <text>
        <r>
          <rPr>
            <b/>
            <sz val="8"/>
            <color indexed="81"/>
            <rFont val="Tahoma"/>
            <family val="2"/>
          </rPr>
          <t>ADOLESCENCIA (12 A 17 años)</t>
        </r>
      </text>
    </comment>
    <comment ref="AO72" authorId="2" shapeId="0" xr:uid="{00000000-0006-0000-0000-0000C4000000}">
      <text>
        <r>
          <rPr>
            <b/>
            <sz val="8"/>
            <color indexed="81"/>
            <rFont val="Tahoma"/>
            <family val="2"/>
          </rPr>
          <t>JUVENTUD (18 a 28 años)</t>
        </r>
        <r>
          <rPr>
            <sz val="8"/>
            <color indexed="81"/>
            <rFont val="Tahoma"/>
            <family val="2"/>
          </rPr>
          <t xml:space="preserve">
</t>
        </r>
      </text>
    </comment>
    <comment ref="AP72" authorId="2" shapeId="0" xr:uid="{00000000-0006-0000-0000-0000C5000000}">
      <text>
        <r>
          <rPr>
            <b/>
            <sz val="8"/>
            <color indexed="81"/>
            <rFont val="Tahoma"/>
            <family val="2"/>
          </rPr>
          <t xml:space="preserve"> ADULTO (29 a 60 años)</t>
        </r>
        <r>
          <rPr>
            <sz val="8"/>
            <color indexed="81"/>
            <rFont val="Tahoma"/>
            <family val="2"/>
          </rPr>
          <t xml:space="preserve">
</t>
        </r>
      </text>
    </comment>
    <comment ref="AQ72" authorId="2" shapeId="0" xr:uid="{00000000-0006-0000-0000-0000C6000000}">
      <text>
        <r>
          <rPr>
            <b/>
            <sz val="8"/>
            <color indexed="81"/>
            <rFont val="Tahoma"/>
            <family val="2"/>
          </rPr>
          <t>ADULTO MAYOR  (61 años en adelante)</t>
        </r>
        <r>
          <rPr>
            <sz val="8"/>
            <color indexed="81"/>
            <rFont val="Tahoma"/>
            <family val="2"/>
          </rPr>
          <t xml:space="preserve">
</t>
        </r>
      </text>
    </comment>
    <comment ref="AS72" authorId="2" shapeId="0" xr:uid="{00000000-0006-0000-0000-0000C7000000}">
      <text>
        <r>
          <rPr>
            <b/>
            <sz val="8"/>
            <color indexed="81"/>
            <rFont val="Tahoma"/>
            <family val="2"/>
          </rPr>
          <t>MUJERES</t>
        </r>
        <r>
          <rPr>
            <sz val="8"/>
            <color indexed="81"/>
            <rFont val="Tahoma"/>
            <family val="2"/>
          </rPr>
          <t xml:space="preserve">
</t>
        </r>
      </text>
    </comment>
    <comment ref="AT72" authorId="2" shapeId="0" xr:uid="{00000000-0006-0000-0000-0000C8000000}">
      <text>
        <r>
          <rPr>
            <b/>
            <sz val="8"/>
            <color indexed="81"/>
            <rFont val="Tahoma"/>
            <family val="2"/>
          </rPr>
          <t>HOMBRES</t>
        </r>
      </text>
    </comment>
    <comment ref="AV72" authorId="2" shapeId="0" xr:uid="{00000000-0006-0000-0000-0000C9000000}">
      <text>
        <r>
          <rPr>
            <b/>
            <sz val="8"/>
            <color indexed="81"/>
            <rFont val="Tahoma"/>
            <family val="2"/>
          </rPr>
          <t>VÍCTIMAS CONFLICTO ARMADO</t>
        </r>
        <r>
          <rPr>
            <sz val="8"/>
            <color indexed="81"/>
            <rFont val="Tahoma"/>
            <family val="2"/>
          </rPr>
          <t xml:space="preserve">
</t>
        </r>
      </text>
    </comment>
    <comment ref="AX72" authorId="2" shapeId="0" xr:uid="{00000000-0006-0000-0000-0000CA000000}">
      <text>
        <r>
          <rPr>
            <b/>
            <sz val="8"/>
            <color indexed="81"/>
            <rFont val="Tahoma"/>
            <family val="2"/>
          </rPr>
          <t>DISCAPACITADOS</t>
        </r>
        <r>
          <rPr>
            <sz val="8"/>
            <color indexed="81"/>
            <rFont val="Tahoma"/>
            <family val="2"/>
          </rPr>
          <t xml:space="preserve">
</t>
        </r>
      </text>
    </comment>
    <comment ref="AY72" authorId="2" shapeId="0" xr:uid="{00000000-0006-0000-0000-0000CB000000}">
      <text>
        <r>
          <rPr>
            <b/>
            <sz val="8"/>
            <color indexed="81"/>
            <rFont val="Tahoma"/>
            <family val="2"/>
          </rPr>
          <t>AFROCOLOMBIANO O RAIZAL</t>
        </r>
      </text>
    </comment>
    <comment ref="AZ72" authorId="2" shapeId="0" xr:uid="{00000000-0006-0000-0000-0000CC000000}">
      <text>
        <r>
          <rPr>
            <b/>
            <sz val="8"/>
            <color indexed="81"/>
            <rFont val="Tahoma"/>
            <family val="2"/>
          </rPr>
          <t>INDÍGENAS</t>
        </r>
        <r>
          <rPr>
            <sz val="8"/>
            <color indexed="81"/>
            <rFont val="Tahoma"/>
            <family val="2"/>
          </rPr>
          <t xml:space="preserve">
</t>
        </r>
      </text>
    </comment>
    <comment ref="BA72" authorId="1" shapeId="0" xr:uid="{00000000-0006-0000-0000-0000CD000000}">
      <text>
        <r>
          <rPr>
            <b/>
            <sz val="9"/>
            <color indexed="81"/>
            <rFont val="Tahoma"/>
            <family val="2"/>
          </rPr>
          <t>MEDIO DE EVIDENCIA. INFORME, RESGISTRO FOTOGRAFICO, PLANILLA, ETC</t>
        </r>
      </text>
    </comment>
    <comment ref="AL81" authorId="2" shapeId="0" xr:uid="{00000000-0006-0000-0000-0000CE000000}">
      <text>
        <r>
          <rPr>
            <b/>
            <sz val="8"/>
            <color indexed="81"/>
            <rFont val="Tahoma"/>
            <family val="2"/>
          </rPr>
          <t>PRIMERA INFANCIA (0 a 5 años)</t>
        </r>
        <r>
          <rPr>
            <sz val="8"/>
            <color indexed="81"/>
            <rFont val="Tahoma"/>
            <family val="2"/>
          </rPr>
          <t xml:space="preserve">
</t>
        </r>
      </text>
    </comment>
    <comment ref="AM81" authorId="2" shapeId="0" xr:uid="{00000000-0006-0000-0000-0000CF000000}">
      <text>
        <r>
          <rPr>
            <b/>
            <sz val="8"/>
            <color indexed="81"/>
            <rFont val="Tahoma"/>
            <family val="2"/>
          </rPr>
          <t>INFANCIA (6 a 11 años)</t>
        </r>
        <r>
          <rPr>
            <sz val="8"/>
            <color indexed="81"/>
            <rFont val="Tahoma"/>
            <family val="2"/>
          </rPr>
          <t xml:space="preserve">
</t>
        </r>
      </text>
    </comment>
    <comment ref="AN81" authorId="2" shapeId="0" xr:uid="{00000000-0006-0000-0000-0000D0000000}">
      <text>
        <r>
          <rPr>
            <b/>
            <sz val="8"/>
            <color indexed="81"/>
            <rFont val="Tahoma"/>
            <family val="2"/>
          </rPr>
          <t>ADOLESCENCIA (12 A 17 años)</t>
        </r>
      </text>
    </comment>
    <comment ref="AO81" authorId="2" shapeId="0" xr:uid="{00000000-0006-0000-0000-0000D1000000}">
      <text>
        <r>
          <rPr>
            <b/>
            <sz val="8"/>
            <color indexed="81"/>
            <rFont val="Tahoma"/>
            <family val="2"/>
          </rPr>
          <t>JUVENTUD (18 a 28 años)</t>
        </r>
        <r>
          <rPr>
            <sz val="8"/>
            <color indexed="81"/>
            <rFont val="Tahoma"/>
            <family val="2"/>
          </rPr>
          <t xml:space="preserve">
</t>
        </r>
      </text>
    </comment>
    <comment ref="AP81" authorId="2" shapeId="0" xr:uid="{00000000-0006-0000-0000-0000D2000000}">
      <text>
        <r>
          <rPr>
            <b/>
            <sz val="8"/>
            <color indexed="81"/>
            <rFont val="Tahoma"/>
            <family val="2"/>
          </rPr>
          <t xml:space="preserve"> ADULTO (29 a 60 años)</t>
        </r>
        <r>
          <rPr>
            <sz val="8"/>
            <color indexed="81"/>
            <rFont val="Tahoma"/>
            <family val="2"/>
          </rPr>
          <t xml:space="preserve">
</t>
        </r>
      </text>
    </comment>
    <comment ref="AQ81" authorId="2" shapeId="0" xr:uid="{00000000-0006-0000-0000-0000D3000000}">
      <text>
        <r>
          <rPr>
            <b/>
            <sz val="8"/>
            <color indexed="81"/>
            <rFont val="Tahoma"/>
            <family val="2"/>
          </rPr>
          <t>ADULTO MAYOR  (61 años en adelante)</t>
        </r>
        <r>
          <rPr>
            <sz val="8"/>
            <color indexed="81"/>
            <rFont val="Tahoma"/>
            <family val="2"/>
          </rPr>
          <t xml:space="preserve">
</t>
        </r>
      </text>
    </comment>
    <comment ref="AS81" authorId="2" shapeId="0" xr:uid="{00000000-0006-0000-0000-0000D4000000}">
      <text>
        <r>
          <rPr>
            <b/>
            <sz val="8"/>
            <color indexed="81"/>
            <rFont val="Tahoma"/>
            <family val="2"/>
          </rPr>
          <t>MUJERES</t>
        </r>
        <r>
          <rPr>
            <sz val="8"/>
            <color indexed="81"/>
            <rFont val="Tahoma"/>
            <family val="2"/>
          </rPr>
          <t xml:space="preserve">
</t>
        </r>
      </text>
    </comment>
    <comment ref="AT81" authorId="2" shapeId="0" xr:uid="{00000000-0006-0000-0000-0000D5000000}">
      <text>
        <r>
          <rPr>
            <b/>
            <sz val="8"/>
            <color indexed="81"/>
            <rFont val="Tahoma"/>
            <family val="2"/>
          </rPr>
          <t>HOMBRES</t>
        </r>
      </text>
    </comment>
    <comment ref="AV81" authorId="2" shapeId="0" xr:uid="{00000000-0006-0000-0000-0000D6000000}">
      <text>
        <r>
          <rPr>
            <b/>
            <sz val="8"/>
            <color indexed="81"/>
            <rFont val="Tahoma"/>
            <family val="2"/>
          </rPr>
          <t>VÍCTIMAS CONFLICTO ARMADO</t>
        </r>
        <r>
          <rPr>
            <sz val="8"/>
            <color indexed="81"/>
            <rFont val="Tahoma"/>
            <family val="2"/>
          </rPr>
          <t xml:space="preserve">
</t>
        </r>
      </text>
    </comment>
    <comment ref="AX81" authorId="2" shapeId="0" xr:uid="{00000000-0006-0000-0000-0000D7000000}">
      <text>
        <r>
          <rPr>
            <b/>
            <sz val="8"/>
            <color indexed="81"/>
            <rFont val="Tahoma"/>
            <family val="2"/>
          </rPr>
          <t>DISCAPACITADOS</t>
        </r>
        <r>
          <rPr>
            <sz val="8"/>
            <color indexed="81"/>
            <rFont val="Tahoma"/>
            <family val="2"/>
          </rPr>
          <t xml:space="preserve">
</t>
        </r>
      </text>
    </comment>
    <comment ref="AY81" authorId="2" shapeId="0" xr:uid="{00000000-0006-0000-0000-0000D8000000}">
      <text>
        <r>
          <rPr>
            <b/>
            <sz val="8"/>
            <color indexed="81"/>
            <rFont val="Tahoma"/>
            <family val="2"/>
          </rPr>
          <t>AFROCOLOMBIANO O RAIZAL</t>
        </r>
      </text>
    </comment>
    <comment ref="AZ81" authorId="2" shapeId="0" xr:uid="{00000000-0006-0000-0000-0000D9000000}">
      <text>
        <r>
          <rPr>
            <b/>
            <sz val="8"/>
            <color indexed="81"/>
            <rFont val="Tahoma"/>
            <family val="2"/>
          </rPr>
          <t>INDÍGENAS</t>
        </r>
        <r>
          <rPr>
            <sz val="8"/>
            <color indexed="81"/>
            <rFont val="Tahoma"/>
            <family val="2"/>
          </rPr>
          <t xml:space="preserve">
</t>
        </r>
      </text>
    </comment>
    <comment ref="BA81" authorId="1" shapeId="0" xr:uid="{00000000-0006-0000-0000-0000DA000000}">
      <text>
        <r>
          <rPr>
            <b/>
            <sz val="9"/>
            <color indexed="81"/>
            <rFont val="Tahoma"/>
            <family val="2"/>
          </rPr>
          <t>MEDIO DE EVIDENCIA. INFORME, RESGISTRO FOTOGRAFICO, PLANILLA, ETC</t>
        </r>
      </text>
    </comment>
    <comment ref="AL90" authorId="2" shapeId="0" xr:uid="{00000000-0006-0000-0000-0000DB000000}">
      <text>
        <r>
          <rPr>
            <b/>
            <sz val="8"/>
            <color indexed="81"/>
            <rFont val="Tahoma"/>
            <family val="2"/>
          </rPr>
          <t>PRIMERA INFANCIA (0 a 5 años)</t>
        </r>
        <r>
          <rPr>
            <sz val="8"/>
            <color indexed="81"/>
            <rFont val="Tahoma"/>
            <family val="2"/>
          </rPr>
          <t xml:space="preserve">
</t>
        </r>
      </text>
    </comment>
    <comment ref="AM90" authorId="2" shapeId="0" xr:uid="{00000000-0006-0000-0000-0000DC000000}">
      <text>
        <r>
          <rPr>
            <b/>
            <sz val="8"/>
            <color indexed="81"/>
            <rFont val="Tahoma"/>
            <family val="2"/>
          </rPr>
          <t>INFANCIA (6 a 11 años)</t>
        </r>
        <r>
          <rPr>
            <sz val="8"/>
            <color indexed="81"/>
            <rFont val="Tahoma"/>
            <family val="2"/>
          </rPr>
          <t xml:space="preserve">
</t>
        </r>
      </text>
    </comment>
    <comment ref="AN90" authorId="2" shapeId="0" xr:uid="{00000000-0006-0000-0000-0000DD000000}">
      <text>
        <r>
          <rPr>
            <b/>
            <sz val="8"/>
            <color indexed="81"/>
            <rFont val="Tahoma"/>
            <family val="2"/>
          </rPr>
          <t>ADOLESCENCIA (12 A 17 años)</t>
        </r>
      </text>
    </comment>
    <comment ref="AO90" authorId="2" shapeId="0" xr:uid="{00000000-0006-0000-0000-0000DE000000}">
      <text>
        <r>
          <rPr>
            <b/>
            <sz val="8"/>
            <color indexed="81"/>
            <rFont val="Tahoma"/>
            <family val="2"/>
          </rPr>
          <t>JUVENTUD (18 a 28 años)</t>
        </r>
        <r>
          <rPr>
            <sz val="8"/>
            <color indexed="81"/>
            <rFont val="Tahoma"/>
            <family val="2"/>
          </rPr>
          <t xml:space="preserve">
</t>
        </r>
      </text>
    </comment>
    <comment ref="AP90" authorId="2" shapeId="0" xr:uid="{00000000-0006-0000-0000-0000DF000000}">
      <text>
        <r>
          <rPr>
            <b/>
            <sz val="8"/>
            <color indexed="81"/>
            <rFont val="Tahoma"/>
            <family val="2"/>
          </rPr>
          <t xml:space="preserve"> ADULTO (29 a 60 años)</t>
        </r>
        <r>
          <rPr>
            <sz val="8"/>
            <color indexed="81"/>
            <rFont val="Tahoma"/>
            <family val="2"/>
          </rPr>
          <t xml:space="preserve">
</t>
        </r>
      </text>
    </comment>
    <comment ref="AQ90" authorId="2" shapeId="0" xr:uid="{00000000-0006-0000-0000-0000E0000000}">
      <text>
        <r>
          <rPr>
            <b/>
            <sz val="8"/>
            <color indexed="81"/>
            <rFont val="Tahoma"/>
            <family val="2"/>
          </rPr>
          <t>ADULTO MAYOR  (61 años en adelante)</t>
        </r>
        <r>
          <rPr>
            <sz val="8"/>
            <color indexed="81"/>
            <rFont val="Tahoma"/>
            <family val="2"/>
          </rPr>
          <t xml:space="preserve">
</t>
        </r>
      </text>
    </comment>
    <comment ref="AS90" authorId="2" shapeId="0" xr:uid="{00000000-0006-0000-0000-0000E1000000}">
      <text>
        <r>
          <rPr>
            <b/>
            <sz val="8"/>
            <color indexed="81"/>
            <rFont val="Tahoma"/>
            <family val="2"/>
          </rPr>
          <t>MUJERES</t>
        </r>
        <r>
          <rPr>
            <sz val="8"/>
            <color indexed="81"/>
            <rFont val="Tahoma"/>
            <family val="2"/>
          </rPr>
          <t xml:space="preserve">
</t>
        </r>
      </text>
    </comment>
    <comment ref="AT90" authorId="2" shapeId="0" xr:uid="{00000000-0006-0000-0000-0000E2000000}">
      <text>
        <r>
          <rPr>
            <b/>
            <sz val="8"/>
            <color indexed="81"/>
            <rFont val="Tahoma"/>
            <family val="2"/>
          </rPr>
          <t>HOMBRES</t>
        </r>
      </text>
    </comment>
    <comment ref="AV90" authorId="2" shapeId="0" xr:uid="{00000000-0006-0000-0000-0000E3000000}">
      <text>
        <r>
          <rPr>
            <b/>
            <sz val="8"/>
            <color indexed="81"/>
            <rFont val="Tahoma"/>
            <family val="2"/>
          </rPr>
          <t>VÍCTIMAS CONFLICTO ARMADO</t>
        </r>
        <r>
          <rPr>
            <sz val="8"/>
            <color indexed="81"/>
            <rFont val="Tahoma"/>
            <family val="2"/>
          </rPr>
          <t xml:space="preserve">
</t>
        </r>
      </text>
    </comment>
    <comment ref="AX90" authorId="2" shapeId="0" xr:uid="{00000000-0006-0000-0000-0000E4000000}">
      <text>
        <r>
          <rPr>
            <b/>
            <sz val="8"/>
            <color indexed="81"/>
            <rFont val="Tahoma"/>
            <family val="2"/>
          </rPr>
          <t>DISCAPACITADOS</t>
        </r>
        <r>
          <rPr>
            <sz val="8"/>
            <color indexed="81"/>
            <rFont val="Tahoma"/>
            <family val="2"/>
          </rPr>
          <t xml:space="preserve">
</t>
        </r>
      </text>
    </comment>
    <comment ref="AY90" authorId="2" shapeId="0" xr:uid="{00000000-0006-0000-0000-0000E5000000}">
      <text>
        <r>
          <rPr>
            <b/>
            <sz val="8"/>
            <color indexed="81"/>
            <rFont val="Tahoma"/>
            <family val="2"/>
          </rPr>
          <t>AFROCOLOMBIANO O RAIZAL</t>
        </r>
      </text>
    </comment>
    <comment ref="AZ90" authorId="2" shapeId="0" xr:uid="{00000000-0006-0000-0000-0000E6000000}">
      <text>
        <r>
          <rPr>
            <b/>
            <sz val="8"/>
            <color indexed="81"/>
            <rFont val="Tahoma"/>
            <family val="2"/>
          </rPr>
          <t>INDÍGENAS</t>
        </r>
        <r>
          <rPr>
            <sz val="8"/>
            <color indexed="81"/>
            <rFont val="Tahoma"/>
            <family val="2"/>
          </rPr>
          <t xml:space="preserve">
</t>
        </r>
      </text>
    </comment>
    <comment ref="BA90" authorId="1" shapeId="0" xr:uid="{00000000-0006-0000-0000-0000E7000000}">
      <text>
        <r>
          <rPr>
            <b/>
            <sz val="9"/>
            <color indexed="81"/>
            <rFont val="Tahoma"/>
            <family val="2"/>
          </rPr>
          <t>MEDIO DE EVIDENCIA. INFORME, RESGISTRO FOTOGRAFICO, PLANILLA, ETC</t>
        </r>
      </text>
    </comment>
    <comment ref="AL99" authorId="2" shapeId="0" xr:uid="{00000000-0006-0000-0000-0000E8000000}">
      <text>
        <r>
          <rPr>
            <b/>
            <sz val="8"/>
            <color indexed="81"/>
            <rFont val="Tahoma"/>
            <family val="2"/>
          </rPr>
          <t>PRIMERA INFANCIA (0 a 5 años)</t>
        </r>
        <r>
          <rPr>
            <sz val="8"/>
            <color indexed="81"/>
            <rFont val="Tahoma"/>
            <family val="2"/>
          </rPr>
          <t xml:space="preserve">
</t>
        </r>
      </text>
    </comment>
    <comment ref="AM99" authorId="2" shapeId="0" xr:uid="{00000000-0006-0000-0000-0000E9000000}">
      <text>
        <r>
          <rPr>
            <b/>
            <sz val="8"/>
            <color indexed="81"/>
            <rFont val="Tahoma"/>
            <family val="2"/>
          </rPr>
          <t>INFANCIA (6 a 11 años)</t>
        </r>
        <r>
          <rPr>
            <sz val="8"/>
            <color indexed="81"/>
            <rFont val="Tahoma"/>
            <family val="2"/>
          </rPr>
          <t xml:space="preserve">
</t>
        </r>
      </text>
    </comment>
    <comment ref="AN99" authorId="2" shapeId="0" xr:uid="{00000000-0006-0000-0000-0000EA000000}">
      <text>
        <r>
          <rPr>
            <b/>
            <sz val="8"/>
            <color indexed="81"/>
            <rFont val="Tahoma"/>
            <family val="2"/>
          </rPr>
          <t>ADOLESCENCIA (12 A 17 años)</t>
        </r>
      </text>
    </comment>
    <comment ref="AO99" authorId="2" shapeId="0" xr:uid="{00000000-0006-0000-0000-0000EB000000}">
      <text>
        <r>
          <rPr>
            <b/>
            <sz val="8"/>
            <color indexed="81"/>
            <rFont val="Tahoma"/>
            <family val="2"/>
          </rPr>
          <t>JUVENTUD (18 a 28 años)</t>
        </r>
        <r>
          <rPr>
            <sz val="8"/>
            <color indexed="81"/>
            <rFont val="Tahoma"/>
            <family val="2"/>
          </rPr>
          <t xml:space="preserve">
</t>
        </r>
      </text>
    </comment>
    <comment ref="AP99" authorId="2" shapeId="0" xr:uid="{00000000-0006-0000-0000-0000EC000000}">
      <text>
        <r>
          <rPr>
            <b/>
            <sz val="8"/>
            <color indexed="81"/>
            <rFont val="Tahoma"/>
            <family val="2"/>
          </rPr>
          <t xml:space="preserve"> ADULTO (29 a 60 años)</t>
        </r>
        <r>
          <rPr>
            <sz val="8"/>
            <color indexed="81"/>
            <rFont val="Tahoma"/>
            <family val="2"/>
          </rPr>
          <t xml:space="preserve">
</t>
        </r>
      </text>
    </comment>
    <comment ref="AQ99" authorId="2" shapeId="0" xr:uid="{00000000-0006-0000-0000-0000ED000000}">
      <text>
        <r>
          <rPr>
            <b/>
            <sz val="8"/>
            <color indexed="81"/>
            <rFont val="Tahoma"/>
            <family val="2"/>
          </rPr>
          <t>ADULTO MAYOR  (61 años en adelante)</t>
        </r>
        <r>
          <rPr>
            <sz val="8"/>
            <color indexed="81"/>
            <rFont val="Tahoma"/>
            <family val="2"/>
          </rPr>
          <t xml:space="preserve">
</t>
        </r>
      </text>
    </comment>
    <comment ref="AS99" authorId="2" shapeId="0" xr:uid="{00000000-0006-0000-0000-0000EE000000}">
      <text>
        <r>
          <rPr>
            <b/>
            <sz val="8"/>
            <color indexed="81"/>
            <rFont val="Tahoma"/>
            <family val="2"/>
          </rPr>
          <t>MUJERES</t>
        </r>
        <r>
          <rPr>
            <sz val="8"/>
            <color indexed="81"/>
            <rFont val="Tahoma"/>
            <family val="2"/>
          </rPr>
          <t xml:space="preserve">
</t>
        </r>
      </text>
    </comment>
    <comment ref="AT99" authorId="2" shapeId="0" xr:uid="{00000000-0006-0000-0000-0000EF000000}">
      <text>
        <r>
          <rPr>
            <b/>
            <sz val="8"/>
            <color indexed="81"/>
            <rFont val="Tahoma"/>
            <family val="2"/>
          </rPr>
          <t>HOMBRES</t>
        </r>
      </text>
    </comment>
    <comment ref="AV99" authorId="2" shapeId="0" xr:uid="{00000000-0006-0000-0000-0000F0000000}">
      <text>
        <r>
          <rPr>
            <b/>
            <sz val="8"/>
            <color indexed="81"/>
            <rFont val="Tahoma"/>
            <family val="2"/>
          </rPr>
          <t>VÍCTIMAS CONFLICTO ARMADO</t>
        </r>
        <r>
          <rPr>
            <sz val="8"/>
            <color indexed="81"/>
            <rFont val="Tahoma"/>
            <family val="2"/>
          </rPr>
          <t xml:space="preserve">
</t>
        </r>
      </text>
    </comment>
    <comment ref="AX99" authorId="2" shapeId="0" xr:uid="{00000000-0006-0000-0000-0000F1000000}">
      <text>
        <r>
          <rPr>
            <b/>
            <sz val="8"/>
            <color indexed="81"/>
            <rFont val="Tahoma"/>
            <family val="2"/>
          </rPr>
          <t>DISCAPACITADOS</t>
        </r>
        <r>
          <rPr>
            <sz val="8"/>
            <color indexed="81"/>
            <rFont val="Tahoma"/>
            <family val="2"/>
          </rPr>
          <t xml:space="preserve">
</t>
        </r>
      </text>
    </comment>
    <comment ref="AY99" authorId="2" shapeId="0" xr:uid="{00000000-0006-0000-0000-0000F2000000}">
      <text>
        <r>
          <rPr>
            <b/>
            <sz val="8"/>
            <color indexed="81"/>
            <rFont val="Tahoma"/>
            <family val="2"/>
          </rPr>
          <t>AFROCOLOMBIANO O RAIZAL</t>
        </r>
      </text>
    </comment>
    <comment ref="AZ99" authorId="2" shapeId="0" xr:uid="{00000000-0006-0000-0000-0000F3000000}">
      <text>
        <r>
          <rPr>
            <b/>
            <sz val="8"/>
            <color indexed="81"/>
            <rFont val="Tahoma"/>
            <family val="2"/>
          </rPr>
          <t>INDÍGENAS</t>
        </r>
        <r>
          <rPr>
            <sz val="8"/>
            <color indexed="81"/>
            <rFont val="Tahoma"/>
            <family val="2"/>
          </rPr>
          <t xml:space="preserve">
</t>
        </r>
      </text>
    </comment>
    <comment ref="BA99" authorId="1" shapeId="0" xr:uid="{00000000-0006-0000-0000-0000F4000000}">
      <text>
        <r>
          <rPr>
            <b/>
            <sz val="9"/>
            <color indexed="81"/>
            <rFont val="Tahoma"/>
            <family val="2"/>
          </rPr>
          <t>MEDIO DE EVIDENCIA. INFORME, RESGISTRO FOTOGRAFICO, PLANILLA, ETC</t>
        </r>
      </text>
    </comment>
    <comment ref="AL108" authorId="2" shapeId="0" xr:uid="{00000000-0006-0000-0000-0000F5000000}">
      <text>
        <r>
          <rPr>
            <b/>
            <sz val="8"/>
            <color indexed="81"/>
            <rFont val="Tahoma"/>
            <family val="2"/>
          </rPr>
          <t>PRIMERA INFANCIA (0 a 5 años)</t>
        </r>
        <r>
          <rPr>
            <sz val="8"/>
            <color indexed="81"/>
            <rFont val="Tahoma"/>
            <family val="2"/>
          </rPr>
          <t xml:space="preserve">
</t>
        </r>
      </text>
    </comment>
    <comment ref="AM108" authorId="2" shapeId="0" xr:uid="{00000000-0006-0000-0000-0000F6000000}">
      <text>
        <r>
          <rPr>
            <b/>
            <sz val="8"/>
            <color indexed="81"/>
            <rFont val="Tahoma"/>
            <family val="2"/>
          </rPr>
          <t>INFANCIA (6 a 11 años)</t>
        </r>
        <r>
          <rPr>
            <sz val="8"/>
            <color indexed="81"/>
            <rFont val="Tahoma"/>
            <family val="2"/>
          </rPr>
          <t xml:space="preserve">
</t>
        </r>
      </text>
    </comment>
    <comment ref="AN108" authorId="2" shapeId="0" xr:uid="{00000000-0006-0000-0000-0000F7000000}">
      <text>
        <r>
          <rPr>
            <b/>
            <sz val="8"/>
            <color indexed="81"/>
            <rFont val="Tahoma"/>
            <family val="2"/>
          </rPr>
          <t>ADOLESCENCIA (12 A 17 años)</t>
        </r>
      </text>
    </comment>
    <comment ref="AO108" authorId="2" shapeId="0" xr:uid="{00000000-0006-0000-0000-0000F8000000}">
      <text>
        <r>
          <rPr>
            <b/>
            <sz val="8"/>
            <color indexed="81"/>
            <rFont val="Tahoma"/>
            <family val="2"/>
          </rPr>
          <t>JUVENTUD (18 a 28 años)</t>
        </r>
        <r>
          <rPr>
            <sz val="8"/>
            <color indexed="81"/>
            <rFont val="Tahoma"/>
            <family val="2"/>
          </rPr>
          <t xml:space="preserve">
</t>
        </r>
      </text>
    </comment>
    <comment ref="AP108" authorId="2" shapeId="0" xr:uid="{00000000-0006-0000-0000-0000F9000000}">
      <text>
        <r>
          <rPr>
            <b/>
            <sz val="8"/>
            <color indexed="81"/>
            <rFont val="Tahoma"/>
            <family val="2"/>
          </rPr>
          <t xml:space="preserve"> ADULTO (29 a 60 años)</t>
        </r>
        <r>
          <rPr>
            <sz val="8"/>
            <color indexed="81"/>
            <rFont val="Tahoma"/>
            <family val="2"/>
          </rPr>
          <t xml:space="preserve">
</t>
        </r>
      </text>
    </comment>
    <comment ref="AQ108" authorId="2" shapeId="0" xr:uid="{00000000-0006-0000-0000-0000FA000000}">
      <text>
        <r>
          <rPr>
            <b/>
            <sz val="8"/>
            <color indexed="81"/>
            <rFont val="Tahoma"/>
            <family val="2"/>
          </rPr>
          <t>ADULTO MAYOR  (61 años en adelante)</t>
        </r>
        <r>
          <rPr>
            <sz val="8"/>
            <color indexed="81"/>
            <rFont val="Tahoma"/>
            <family val="2"/>
          </rPr>
          <t xml:space="preserve">
</t>
        </r>
      </text>
    </comment>
    <comment ref="AS108" authorId="2" shapeId="0" xr:uid="{00000000-0006-0000-0000-0000FB000000}">
      <text>
        <r>
          <rPr>
            <b/>
            <sz val="8"/>
            <color indexed="81"/>
            <rFont val="Tahoma"/>
            <family val="2"/>
          </rPr>
          <t>MUJERES</t>
        </r>
        <r>
          <rPr>
            <sz val="8"/>
            <color indexed="81"/>
            <rFont val="Tahoma"/>
            <family val="2"/>
          </rPr>
          <t xml:space="preserve">
</t>
        </r>
      </text>
    </comment>
    <comment ref="AT108" authorId="2" shapeId="0" xr:uid="{00000000-0006-0000-0000-0000FC000000}">
      <text>
        <r>
          <rPr>
            <b/>
            <sz val="8"/>
            <color indexed="81"/>
            <rFont val="Tahoma"/>
            <family val="2"/>
          </rPr>
          <t>HOMBRES</t>
        </r>
      </text>
    </comment>
    <comment ref="AV108" authorId="2" shapeId="0" xr:uid="{00000000-0006-0000-0000-0000FD000000}">
      <text>
        <r>
          <rPr>
            <b/>
            <sz val="8"/>
            <color indexed="81"/>
            <rFont val="Tahoma"/>
            <family val="2"/>
          </rPr>
          <t>VÍCTIMAS CONFLICTO ARMADO</t>
        </r>
        <r>
          <rPr>
            <sz val="8"/>
            <color indexed="81"/>
            <rFont val="Tahoma"/>
            <family val="2"/>
          </rPr>
          <t xml:space="preserve">
</t>
        </r>
      </text>
    </comment>
    <comment ref="AX108" authorId="2" shapeId="0" xr:uid="{00000000-0006-0000-0000-0000FE000000}">
      <text>
        <r>
          <rPr>
            <b/>
            <sz val="8"/>
            <color indexed="81"/>
            <rFont val="Tahoma"/>
            <family val="2"/>
          </rPr>
          <t>DISCAPACITADOS</t>
        </r>
        <r>
          <rPr>
            <sz val="8"/>
            <color indexed="81"/>
            <rFont val="Tahoma"/>
            <family val="2"/>
          </rPr>
          <t xml:space="preserve">
</t>
        </r>
      </text>
    </comment>
    <comment ref="AY108" authorId="2" shapeId="0" xr:uid="{00000000-0006-0000-0000-0000FF000000}">
      <text>
        <r>
          <rPr>
            <b/>
            <sz val="8"/>
            <color indexed="81"/>
            <rFont val="Tahoma"/>
            <family val="2"/>
          </rPr>
          <t>AFROCOLOMBIANO O RAIZAL</t>
        </r>
      </text>
    </comment>
    <comment ref="AZ108" authorId="2" shapeId="0" xr:uid="{00000000-0006-0000-0000-000000010000}">
      <text>
        <r>
          <rPr>
            <b/>
            <sz val="8"/>
            <color indexed="81"/>
            <rFont val="Tahoma"/>
            <family val="2"/>
          </rPr>
          <t>INDÍGENAS</t>
        </r>
        <r>
          <rPr>
            <sz val="8"/>
            <color indexed="81"/>
            <rFont val="Tahoma"/>
            <family val="2"/>
          </rPr>
          <t xml:space="preserve">
</t>
        </r>
      </text>
    </comment>
    <comment ref="BA108" authorId="1" shapeId="0" xr:uid="{00000000-0006-0000-0000-000001010000}">
      <text>
        <r>
          <rPr>
            <b/>
            <sz val="9"/>
            <color indexed="81"/>
            <rFont val="Tahoma"/>
            <family val="2"/>
          </rPr>
          <t>MEDIO DE EVIDENCIA. INFORME, RESGISTRO FOTOGRAFICO, PLANILLA, ETC</t>
        </r>
      </text>
    </comment>
    <comment ref="AL117" authorId="2" shapeId="0" xr:uid="{00000000-0006-0000-0000-000002010000}">
      <text>
        <r>
          <rPr>
            <b/>
            <sz val="8"/>
            <color indexed="81"/>
            <rFont val="Tahoma"/>
            <family val="2"/>
          </rPr>
          <t>PRIMERA INFANCIA (0 a 5 años)</t>
        </r>
        <r>
          <rPr>
            <sz val="8"/>
            <color indexed="81"/>
            <rFont val="Tahoma"/>
            <family val="2"/>
          </rPr>
          <t xml:space="preserve">
</t>
        </r>
      </text>
    </comment>
    <comment ref="AM117" authorId="2" shapeId="0" xr:uid="{00000000-0006-0000-0000-000003010000}">
      <text>
        <r>
          <rPr>
            <b/>
            <sz val="8"/>
            <color indexed="81"/>
            <rFont val="Tahoma"/>
            <family val="2"/>
          </rPr>
          <t>INFANCIA (6 a 11 años)</t>
        </r>
        <r>
          <rPr>
            <sz val="8"/>
            <color indexed="81"/>
            <rFont val="Tahoma"/>
            <family val="2"/>
          </rPr>
          <t xml:space="preserve">
</t>
        </r>
      </text>
    </comment>
    <comment ref="AN117" authorId="2" shapeId="0" xr:uid="{00000000-0006-0000-0000-000004010000}">
      <text>
        <r>
          <rPr>
            <b/>
            <sz val="8"/>
            <color indexed="81"/>
            <rFont val="Tahoma"/>
            <family val="2"/>
          </rPr>
          <t>ADOLESCENCIA (12 A 17 años)</t>
        </r>
      </text>
    </comment>
    <comment ref="AO117" authorId="2" shapeId="0" xr:uid="{00000000-0006-0000-0000-000005010000}">
      <text>
        <r>
          <rPr>
            <b/>
            <sz val="8"/>
            <color indexed="81"/>
            <rFont val="Tahoma"/>
            <family val="2"/>
          </rPr>
          <t>JUVENTUD (18 a 28 años)</t>
        </r>
        <r>
          <rPr>
            <sz val="8"/>
            <color indexed="81"/>
            <rFont val="Tahoma"/>
            <family val="2"/>
          </rPr>
          <t xml:space="preserve">
</t>
        </r>
      </text>
    </comment>
    <comment ref="AP117" authorId="2" shapeId="0" xr:uid="{00000000-0006-0000-0000-000006010000}">
      <text>
        <r>
          <rPr>
            <b/>
            <sz val="8"/>
            <color indexed="81"/>
            <rFont val="Tahoma"/>
            <family val="2"/>
          </rPr>
          <t xml:space="preserve"> ADULTO (29 a 60 años)</t>
        </r>
        <r>
          <rPr>
            <sz val="8"/>
            <color indexed="81"/>
            <rFont val="Tahoma"/>
            <family val="2"/>
          </rPr>
          <t xml:space="preserve">
</t>
        </r>
      </text>
    </comment>
    <comment ref="AQ117" authorId="2" shapeId="0" xr:uid="{00000000-0006-0000-0000-000007010000}">
      <text>
        <r>
          <rPr>
            <b/>
            <sz val="8"/>
            <color indexed="81"/>
            <rFont val="Tahoma"/>
            <family val="2"/>
          </rPr>
          <t>ADULTO MAYOR  (61 años en adelante)</t>
        </r>
        <r>
          <rPr>
            <sz val="8"/>
            <color indexed="81"/>
            <rFont val="Tahoma"/>
            <family val="2"/>
          </rPr>
          <t xml:space="preserve">
</t>
        </r>
      </text>
    </comment>
    <comment ref="AS117" authorId="2" shapeId="0" xr:uid="{00000000-0006-0000-0000-000008010000}">
      <text>
        <r>
          <rPr>
            <b/>
            <sz val="8"/>
            <color indexed="81"/>
            <rFont val="Tahoma"/>
            <family val="2"/>
          </rPr>
          <t>MUJERES</t>
        </r>
        <r>
          <rPr>
            <sz val="8"/>
            <color indexed="81"/>
            <rFont val="Tahoma"/>
            <family val="2"/>
          </rPr>
          <t xml:space="preserve">
</t>
        </r>
      </text>
    </comment>
    <comment ref="AT117" authorId="2" shapeId="0" xr:uid="{00000000-0006-0000-0000-000009010000}">
      <text>
        <r>
          <rPr>
            <b/>
            <sz val="8"/>
            <color indexed="81"/>
            <rFont val="Tahoma"/>
            <family val="2"/>
          </rPr>
          <t>HOMBRES</t>
        </r>
      </text>
    </comment>
    <comment ref="AV117" authorId="2" shapeId="0" xr:uid="{00000000-0006-0000-0000-00000A010000}">
      <text>
        <r>
          <rPr>
            <b/>
            <sz val="8"/>
            <color indexed="81"/>
            <rFont val="Tahoma"/>
            <family val="2"/>
          </rPr>
          <t>VÍCTIMAS CONFLICTO ARMADO</t>
        </r>
        <r>
          <rPr>
            <sz val="8"/>
            <color indexed="81"/>
            <rFont val="Tahoma"/>
            <family val="2"/>
          </rPr>
          <t xml:space="preserve">
</t>
        </r>
      </text>
    </comment>
    <comment ref="AX117" authorId="2" shapeId="0" xr:uid="{00000000-0006-0000-0000-00000B010000}">
      <text>
        <r>
          <rPr>
            <b/>
            <sz val="8"/>
            <color indexed="81"/>
            <rFont val="Tahoma"/>
            <family val="2"/>
          </rPr>
          <t>DISCAPACITADOS</t>
        </r>
        <r>
          <rPr>
            <sz val="8"/>
            <color indexed="81"/>
            <rFont val="Tahoma"/>
            <family val="2"/>
          </rPr>
          <t xml:space="preserve">
</t>
        </r>
      </text>
    </comment>
    <comment ref="AY117" authorId="2" shapeId="0" xr:uid="{00000000-0006-0000-0000-00000C010000}">
      <text>
        <r>
          <rPr>
            <b/>
            <sz val="8"/>
            <color indexed="81"/>
            <rFont val="Tahoma"/>
            <family val="2"/>
          </rPr>
          <t>AFROCOLOMBIANO O RAIZAL</t>
        </r>
      </text>
    </comment>
    <comment ref="AZ117" authorId="2" shapeId="0" xr:uid="{00000000-0006-0000-0000-00000D010000}">
      <text>
        <r>
          <rPr>
            <b/>
            <sz val="8"/>
            <color indexed="81"/>
            <rFont val="Tahoma"/>
            <family val="2"/>
          </rPr>
          <t>INDÍGENAS</t>
        </r>
        <r>
          <rPr>
            <sz val="8"/>
            <color indexed="81"/>
            <rFont val="Tahoma"/>
            <family val="2"/>
          </rPr>
          <t xml:space="preserve">
</t>
        </r>
      </text>
    </comment>
    <comment ref="BA117" authorId="1" shapeId="0" xr:uid="{00000000-0006-0000-0000-00000E010000}">
      <text>
        <r>
          <rPr>
            <b/>
            <sz val="9"/>
            <color indexed="81"/>
            <rFont val="Tahoma"/>
            <family val="2"/>
          </rPr>
          <t>MEDIO DE EVIDENCIA. INFORME, RESGISTRO FOTOGRAFICO, PLANILLA, ETC</t>
        </r>
      </text>
    </comment>
    <comment ref="AL126" authorId="2" shapeId="0" xr:uid="{00000000-0006-0000-0000-00000F010000}">
      <text>
        <r>
          <rPr>
            <b/>
            <sz val="8"/>
            <color indexed="81"/>
            <rFont val="Tahoma"/>
            <family val="2"/>
          </rPr>
          <t>PRIMERA INFANCIA (0 a 5 años)</t>
        </r>
        <r>
          <rPr>
            <sz val="8"/>
            <color indexed="81"/>
            <rFont val="Tahoma"/>
            <family val="2"/>
          </rPr>
          <t xml:space="preserve">
</t>
        </r>
      </text>
    </comment>
    <comment ref="AM126" authorId="2" shapeId="0" xr:uid="{00000000-0006-0000-0000-000010010000}">
      <text>
        <r>
          <rPr>
            <b/>
            <sz val="8"/>
            <color indexed="81"/>
            <rFont val="Tahoma"/>
            <family val="2"/>
          </rPr>
          <t>INFANCIA (6 a 11 años)</t>
        </r>
        <r>
          <rPr>
            <sz val="8"/>
            <color indexed="81"/>
            <rFont val="Tahoma"/>
            <family val="2"/>
          </rPr>
          <t xml:space="preserve">
</t>
        </r>
      </text>
    </comment>
    <comment ref="AN126" authorId="2" shapeId="0" xr:uid="{00000000-0006-0000-0000-000011010000}">
      <text>
        <r>
          <rPr>
            <b/>
            <sz val="8"/>
            <color indexed="81"/>
            <rFont val="Tahoma"/>
            <family val="2"/>
          </rPr>
          <t>ADOLESCENCIA (12 A 17 años)</t>
        </r>
      </text>
    </comment>
    <comment ref="AO126" authorId="2" shapeId="0" xr:uid="{00000000-0006-0000-0000-000012010000}">
      <text>
        <r>
          <rPr>
            <b/>
            <sz val="8"/>
            <color indexed="81"/>
            <rFont val="Tahoma"/>
            <family val="2"/>
          </rPr>
          <t>JUVENTUD (18 a 28 años)</t>
        </r>
        <r>
          <rPr>
            <sz val="8"/>
            <color indexed="81"/>
            <rFont val="Tahoma"/>
            <family val="2"/>
          </rPr>
          <t xml:space="preserve">
</t>
        </r>
      </text>
    </comment>
    <comment ref="AP126" authorId="2" shapeId="0" xr:uid="{00000000-0006-0000-0000-000013010000}">
      <text>
        <r>
          <rPr>
            <b/>
            <sz val="8"/>
            <color indexed="81"/>
            <rFont val="Tahoma"/>
            <family val="2"/>
          </rPr>
          <t xml:space="preserve"> ADULTO (29 a 60 años)</t>
        </r>
        <r>
          <rPr>
            <sz val="8"/>
            <color indexed="81"/>
            <rFont val="Tahoma"/>
            <family val="2"/>
          </rPr>
          <t xml:space="preserve">
</t>
        </r>
      </text>
    </comment>
    <comment ref="AQ126" authorId="2" shapeId="0" xr:uid="{00000000-0006-0000-0000-000014010000}">
      <text>
        <r>
          <rPr>
            <b/>
            <sz val="8"/>
            <color indexed="81"/>
            <rFont val="Tahoma"/>
            <family val="2"/>
          </rPr>
          <t>ADULTO MAYOR  (61 años en adelante)</t>
        </r>
        <r>
          <rPr>
            <sz val="8"/>
            <color indexed="81"/>
            <rFont val="Tahoma"/>
            <family val="2"/>
          </rPr>
          <t xml:space="preserve">
</t>
        </r>
      </text>
    </comment>
    <comment ref="AS126" authorId="2" shapeId="0" xr:uid="{00000000-0006-0000-0000-000015010000}">
      <text>
        <r>
          <rPr>
            <b/>
            <sz val="8"/>
            <color indexed="81"/>
            <rFont val="Tahoma"/>
            <family val="2"/>
          </rPr>
          <t>MUJERES</t>
        </r>
        <r>
          <rPr>
            <sz val="8"/>
            <color indexed="81"/>
            <rFont val="Tahoma"/>
            <family val="2"/>
          </rPr>
          <t xml:space="preserve">
</t>
        </r>
      </text>
    </comment>
    <comment ref="AT126" authorId="2" shapeId="0" xr:uid="{00000000-0006-0000-0000-000016010000}">
      <text>
        <r>
          <rPr>
            <b/>
            <sz val="8"/>
            <color indexed="81"/>
            <rFont val="Tahoma"/>
            <family val="2"/>
          </rPr>
          <t>HOMBRES</t>
        </r>
      </text>
    </comment>
    <comment ref="AV126" authorId="2" shapeId="0" xr:uid="{00000000-0006-0000-0000-000017010000}">
      <text>
        <r>
          <rPr>
            <b/>
            <sz val="8"/>
            <color indexed="81"/>
            <rFont val="Tahoma"/>
            <family val="2"/>
          </rPr>
          <t>VÍCTIMAS CONFLICTO ARMADO</t>
        </r>
        <r>
          <rPr>
            <sz val="8"/>
            <color indexed="81"/>
            <rFont val="Tahoma"/>
            <family val="2"/>
          </rPr>
          <t xml:space="preserve">
</t>
        </r>
      </text>
    </comment>
    <comment ref="AX126" authorId="2" shapeId="0" xr:uid="{00000000-0006-0000-0000-000018010000}">
      <text>
        <r>
          <rPr>
            <b/>
            <sz val="8"/>
            <color indexed="81"/>
            <rFont val="Tahoma"/>
            <family val="2"/>
          </rPr>
          <t>DISCAPACITADOS</t>
        </r>
        <r>
          <rPr>
            <sz val="8"/>
            <color indexed="81"/>
            <rFont val="Tahoma"/>
            <family val="2"/>
          </rPr>
          <t xml:space="preserve">
</t>
        </r>
      </text>
    </comment>
    <comment ref="AY126" authorId="2" shapeId="0" xr:uid="{00000000-0006-0000-0000-000019010000}">
      <text>
        <r>
          <rPr>
            <b/>
            <sz val="8"/>
            <color indexed="81"/>
            <rFont val="Tahoma"/>
            <family val="2"/>
          </rPr>
          <t>AFROCOLOMBIANO O RAIZAL</t>
        </r>
      </text>
    </comment>
    <comment ref="AZ126" authorId="2" shapeId="0" xr:uid="{00000000-0006-0000-0000-00001A010000}">
      <text>
        <r>
          <rPr>
            <b/>
            <sz val="8"/>
            <color indexed="81"/>
            <rFont val="Tahoma"/>
            <family val="2"/>
          </rPr>
          <t>INDÍGENAS</t>
        </r>
        <r>
          <rPr>
            <sz val="8"/>
            <color indexed="81"/>
            <rFont val="Tahoma"/>
            <family val="2"/>
          </rPr>
          <t xml:space="preserve">
</t>
        </r>
      </text>
    </comment>
    <comment ref="BA126" authorId="1" shapeId="0" xr:uid="{00000000-0006-0000-0000-00001B010000}">
      <text>
        <r>
          <rPr>
            <b/>
            <sz val="9"/>
            <color indexed="81"/>
            <rFont val="Tahoma"/>
            <family val="2"/>
          </rPr>
          <t>MEDIO DE EVIDENCIA. INFORME, RESGISTRO FOTOGRAFICO, PLANILLA, ETC</t>
        </r>
      </text>
    </comment>
    <comment ref="AL135" authorId="2" shapeId="0" xr:uid="{00000000-0006-0000-0000-00001C010000}">
      <text>
        <r>
          <rPr>
            <b/>
            <sz val="8"/>
            <color indexed="81"/>
            <rFont val="Tahoma"/>
            <family val="2"/>
          </rPr>
          <t>PRIMERA INFANCIA (0 a 5 años)</t>
        </r>
        <r>
          <rPr>
            <sz val="8"/>
            <color indexed="81"/>
            <rFont val="Tahoma"/>
            <family val="2"/>
          </rPr>
          <t xml:space="preserve">
</t>
        </r>
      </text>
    </comment>
    <comment ref="AM135" authorId="2" shapeId="0" xr:uid="{00000000-0006-0000-0000-00001D010000}">
      <text>
        <r>
          <rPr>
            <b/>
            <sz val="8"/>
            <color indexed="81"/>
            <rFont val="Tahoma"/>
            <family val="2"/>
          </rPr>
          <t>INFANCIA (6 a 11 años)</t>
        </r>
        <r>
          <rPr>
            <sz val="8"/>
            <color indexed="81"/>
            <rFont val="Tahoma"/>
            <family val="2"/>
          </rPr>
          <t xml:space="preserve">
</t>
        </r>
      </text>
    </comment>
    <comment ref="AN135" authorId="2" shapeId="0" xr:uid="{00000000-0006-0000-0000-00001E010000}">
      <text>
        <r>
          <rPr>
            <b/>
            <sz val="8"/>
            <color indexed="81"/>
            <rFont val="Tahoma"/>
            <family val="2"/>
          </rPr>
          <t>ADOLESCENCIA (12 A 17 años)</t>
        </r>
      </text>
    </comment>
    <comment ref="AO135" authorId="2" shapeId="0" xr:uid="{00000000-0006-0000-0000-00001F010000}">
      <text>
        <r>
          <rPr>
            <b/>
            <sz val="8"/>
            <color indexed="81"/>
            <rFont val="Tahoma"/>
            <family val="2"/>
          </rPr>
          <t>JUVENTUD (18 a 28 años)</t>
        </r>
        <r>
          <rPr>
            <sz val="8"/>
            <color indexed="81"/>
            <rFont val="Tahoma"/>
            <family val="2"/>
          </rPr>
          <t xml:space="preserve">
</t>
        </r>
      </text>
    </comment>
    <comment ref="AP135" authorId="2" shapeId="0" xr:uid="{00000000-0006-0000-0000-000020010000}">
      <text>
        <r>
          <rPr>
            <b/>
            <sz val="8"/>
            <color indexed="81"/>
            <rFont val="Tahoma"/>
            <family val="2"/>
          </rPr>
          <t xml:space="preserve"> ADULTO (29 a 60 años)</t>
        </r>
        <r>
          <rPr>
            <sz val="8"/>
            <color indexed="81"/>
            <rFont val="Tahoma"/>
            <family val="2"/>
          </rPr>
          <t xml:space="preserve">
</t>
        </r>
      </text>
    </comment>
    <comment ref="AQ135" authorId="2" shapeId="0" xr:uid="{00000000-0006-0000-0000-000021010000}">
      <text>
        <r>
          <rPr>
            <b/>
            <sz val="8"/>
            <color indexed="81"/>
            <rFont val="Tahoma"/>
            <family val="2"/>
          </rPr>
          <t>ADULTO MAYOR  (61 años en adelante)</t>
        </r>
        <r>
          <rPr>
            <sz val="8"/>
            <color indexed="81"/>
            <rFont val="Tahoma"/>
            <family val="2"/>
          </rPr>
          <t xml:space="preserve">
</t>
        </r>
      </text>
    </comment>
    <comment ref="AS135" authorId="2" shapeId="0" xr:uid="{00000000-0006-0000-0000-000022010000}">
      <text>
        <r>
          <rPr>
            <b/>
            <sz val="8"/>
            <color indexed="81"/>
            <rFont val="Tahoma"/>
            <family val="2"/>
          </rPr>
          <t>MUJERES</t>
        </r>
        <r>
          <rPr>
            <sz val="8"/>
            <color indexed="81"/>
            <rFont val="Tahoma"/>
            <family val="2"/>
          </rPr>
          <t xml:space="preserve">
</t>
        </r>
      </text>
    </comment>
    <comment ref="AT135" authorId="2" shapeId="0" xr:uid="{00000000-0006-0000-0000-000023010000}">
      <text>
        <r>
          <rPr>
            <b/>
            <sz val="8"/>
            <color indexed="81"/>
            <rFont val="Tahoma"/>
            <family val="2"/>
          </rPr>
          <t>HOMBRES</t>
        </r>
      </text>
    </comment>
    <comment ref="AV135" authorId="2" shapeId="0" xr:uid="{00000000-0006-0000-0000-000024010000}">
      <text>
        <r>
          <rPr>
            <b/>
            <sz val="8"/>
            <color indexed="81"/>
            <rFont val="Tahoma"/>
            <family val="2"/>
          </rPr>
          <t>VÍCTIMAS CONFLICTO ARMADO</t>
        </r>
        <r>
          <rPr>
            <sz val="8"/>
            <color indexed="81"/>
            <rFont val="Tahoma"/>
            <family val="2"/>
          </rPr>
          <t xml:space="preserve">
</t>
        </r>
      </text>
    </comment>
    <comment ref="AX135" authorId="2" shapeId="0" xr:uid="{00000000-0006-0000-0000-000025010000}">
      <text>
        <r>
          <rPr>
            <b/>
            <sz val="8"/>
            <color indexed="81"/>
            <rFont val="Tahoma"/>
            <family val="2"/>
          </rPr>
          <t>DISCAPACITADOS</t>
        </r>
        <r>
          <rPr>
            <sz val="8"/>
            <color indexed="81"/>
            <rFont val="Tahoma"/>
            <family val="2"/>
          </rPr>
          <t xml:space="preserve">
</t>
        </r>
      </text>
    </comment>
    <comment ref="AY135" authorId="2" shapeId="0" xr:uid="{00000000-0006-0000-0000-000026010000}">
      <text>
        <r>
          <rPr>
            <b/>
            <sz val="8"/>
            <color indexed="81"/>
            <rFont val="Tahoma"/>
            <family val="2"/>
          </rPr>
          <t>AFROCOLOMBIANO O RAIZAL</t>
        </r>
      </text>
    </comment>
    <comment ref="AZ135" authorId="2" shapeId="0" xr:uid="{00000000-0006-0000-0000-000027010000}">
      <text>
        <r>
          <rPr>
            <b/>
            <sz val="8"/>
            <color indexed="81"/>
            <rFont val="Tahoma"/>
            <family val="2"/>
          </rPr>
          <t>INDÍGENAS</t>
        </r>
        <r>
          <rPr>
            <sz val="8"/>
            <color indexed="81"/>
            <rFont val="Tahoma"/>
            <family val="2"/>
          </rPr>
          <t xml:space="preserve">
</t>
        </r>
      </text>
    </comment>
    <comment ref="BA135" authorId="1" shapeId="0" xr:uid="{00000000-0006-0000-0000-000028010000}">
      <text>
        <r>
          <rPr>
            <b/>
            <sz val="9"/>
            <color indexed="81"/>
            <rFont val="Tahoma"/>
            <family val="2"/>
          </rPr>
          <t>MEDIO DE EVIDENCIA. INFORME, RESGISTRO FOTOGRAFICO, PLANILLA, ETC</t>
        </r>
      </text>
    </comment>
    <comment ref="AL144" authorId="2" shapeId="0" xr:uid="{00000000-0006-0000-0000-000029010000}">
      <text>
        <r>
          <rPr>
            <b/>
            <sz val="8"/>
            <color indexed="81"/>
            <rFont val="Tahoma"/>
            <family val="2"/>
          </rPr>
          <t>PRIMERA INFANCIA (0 a 5 años)</t>
        </r>
        <r>
          <rPr>
            <sz val="8"/>
            <color indexed="81"/>
            <rFont val="Tahoma"/>
            <family val="2"/>
          </rPr>
          <t xml:space="preserve">
</t>
        </r>
      </text>
    </comment>
    <comment ref="AM144" authorId="2" shapeId="0" xr:uid="{00000000-0006-0000-0000-00002A010000}">
      <text>
        <r>
          <rPr>
            <b/>
            <sz val="8"/>
            <color indexed="81"/>
            <rFont val="Tahoma"/>
            <family val="2"/>
          </rPr>
          <t>INFANCIA (6 a 11 años)</t>
        </r>
        <r>
          <rPr>
            <sz val="8"/>
            <color indexed="81"/>
            <rFont val="Tahoma"/>
            <family val="2"/>
          </rPr>
          <t xml:space="preserve">
</t>
        </r>
      </text>
    </comment>
    <comment ref="AN144" authorId="2" shapeId="0" xr:uid="{00000000-0006-0000-0000-00002B010000}">
      <text>
        <r>
          <rPr>
            <b/>
            <sz val="8"/>
            <color indexed="81"/>
            <rFont val="Tahoma"/>
            <family val="2"/>
          </rPr>
          <t>ADOLESCENCIA (12 A 17 años)</t>
        </r>
      </text>
    </comment>
    <comment ref="AO144" authorId="2" shapeId="0" xr:uid="{00000000-0006-0000-0000-00002C010000}">
      <text>
        <r>
          <rPr>
            <b/>
            <sz val="8"/>
            <color indexed="81"/>
            <rFont val="Tahoma"/>
            <family val="2"/>
          </rPr>
          <t>JUVENTUD (18 a 28 años)</t>
        </r>
        <r>
          <rPr>
            <sz val="8"/>
            <color indexed="81"/>
            <rFont val="Tahoma"/>
            <family val="2"/>
          </rPr>
          <t xml:space="preserve">
</t>
        </r>
      </text>
    </comment>
    <comment ref="AP144" authorId="2" shapeId="0" xr:uid="{00000000-0006-0000-0000-00002D010000}">
      <text>
        <r>
          <rPr>
            <b/>
            <sz val="8"/>
            <color indexed="81"/>
            <rFont val="Tahoma"/>
            <family val="2"/>
          </rPr>
          <t xml:space="preserve"> ADULTO (29 a 60 años)</t>
        </r>
        <r>
          <rPr>
            <sz val="8"/>
            <color indexed="81"/>
            <rFont val="Tahoma"/>
            <family val="2"/>
          </rPr>
          <t xml:space="preserve">
</t>
        </r>
      </text>
    </comment>
    <comment ref="AQ144" authorId="2" shapeId="0" xr:uid="{00000000-0006-0000-0000-00002E010000}">
      <text>
        <r>
          <rPr>
            <b/>
            <sz val="8"/>
            <color indexed="81"/>
            <rFont val="Tahoma"/>
            <family val="2"/>
          </rPr>
          <t>ADULTO MAYOR  (61 años en adelante)</t>
        </r>
        <r>
          <rPr>
            <sz val="8"/>
            <color indexed="81"/>
            <rFont val="Tahoma"/>
            <family val="2"/>
          </rPr>
          <t xml:space="preserve">
</t>
        </r>
      </text>
    </comment>
    <comment ref="AS144" authorId="2" shapeId="0" xr:uid="{00000000-0006-0000-0000-00002F010000}">
      <text>
        <r>
          <rPr>
            <b/>
            <sz val="8"/>
            <color indexed="81"/>
            <rFont val="Tahoma"/>
            <family val="2"/>
          </rPr>
          <t>MUJERES</t>
        </r>
        <r>
          <rPr>
            <sz val="8"/>
            <color indexed="81"/>
            <rFont val="Tahoma"/>
            <family val="2"/>
          </rPr>
          <t xml:space="preserve">
</t>
        </r>
      </text>
    </comment>
    <comment ref="AT144" authorId="2" shapeId="0" xr:uid="{00000000-0006-0000-0000-000030010000}">
      <text>
        <r>
          <rPr>
            <b/>
            <sz val="8"/>
            <color indexed="81"/>
            <rFont val="Tahoma"/>
            <family val="2"/>
          </rPr>
          <t>HOMBRES</t>
        </r>
      </text>
    </comment>
    <comment ref="AV144" authorId="2" shapeId="0" xr:uid="{00000000-0006-0000-0000-000031010000}">
      <text>
        <r>
          <rPr>
            <b/>
            <sz val="8"/>
            <color indexed="81"/>
            <rFont val="Tahoma"/>
            <family val="2"/>
          </rPr>
          <t>VÍCTIMAS CONFLICTO ARMADO</t>
        </r>
        <r>
          <rPr>
            <sz val="8"/>
            <color indexed="81"/>
            <rFont val="Tahoma"/>
            <family val="2"/>
          </rPr>
          <t xml:space="preserve">
</t>
        </r>
      </text>
    </comment>
    <comment ref="AX144" authorId="2" shapeId="0" xr:uid="{00000000-0006-0000-0000-000032010000}">
      <text>
        <r>
          <rPr>
            <b/>
            <sz val="8"/>
            <color indexed="81"/>
            <rFont val="Tahoma"/>
            <family val="2"/>
          </rPr>
          <t>DISCAPACITADOS</t>
        </r>
        <r>
          <rPr>
            <sz val="8"/>
            <color indexed="81"/>
            <rFont val="Tahoma"/>
            <family val="2"/>
          </rPr>
          <t xml:space="preserve">
</t>
        </r>
      </text>
    </comment>
    <comment ref="AY144" authorId="2" shapeId="0" xr:uid="{00000000-0006-0000-0000-000033010000}">
      <text>
        <r>
          <rPr>
            <b/>
            <sz val="8"/>
            <color indexed="81"/>
            <rFont val="Tahoma"/>
            <family val="2"/>
          </rPr>
          <t>AFROCOLOMBIANO O RAIZAL</t>
        </r>
      </text>
    </comment>
    <comment ref="AZ144" authorId="2" shapeId="0" xr:uid="{00000000-0006-0000-0000-000034010000}">
      <text>
        <r>
          <rPr>
            <b/>
            <sz val="8"/>
            <color indexed="81"/>
            <rFont val="Tahoma"/>
            <family val="2"/>
          </rPr>
          <t>INDÍGENAS</t>
        </r>
        <r>
          <rPr>
            <sz val="8"/>
            <color indexed="81"/>
            <rFont val="Tahoma"/>
            <family val="2"/>
          </rPr>
          <t xml:space="preserve">
</t>
        </r>
      </text>
    </comment>
    <comment ref="BA144" authorId="1" shapeId="0" xr:uid="{00000000-0006-0000-0000-000035010000}">
      <text>
        <r>
          <rPr>
            <b/>
            <sz val="9"/>
            <color indexed="81"/>
            <rFont val="Tahoma"/>
            <family val="2"/>
          </rPr>
          <t>MEDIO DE EVIDENCIA. INFORME, RESGISTRO FOTOGRAFICO, PLANILLA, ETC</t>
        </r>
      </text>
    </comment>
    <comment ref="AL153" authorId="2" shapeId="0" xr:uid="{00000000-0006-0000-0000-000036010000}">
      <text>
        <r>
          <rPr>
            <b/>
            <sz val="8"/>
            <color indexed="81"/>
            <rFont val="Tahoma"/>
            <family val="2"/>
          </rPr>
          <t>PRIMERA INFANCIA (0 a 5 años)</t>
        </r>
        <r>
          <rPr>
            <sz val="8"/>
            <color indexed="81"/>
            <rFont val="Tahoma"/>
            <family val="2"/>
          </rPr>
          <t xml:space="preserve">
</t>
        </r>
      </text>
    </comment>
    <comment ref="AM153" authorId="2" shapeId="0" xr:uid="{00000000-0006-0000-0000-000037010000}">
      <text>
        <r>
          <rPr>
            <b/>
            <sz val="8"/>
            <color indexed="81"/>
            <rFont val="Tahoma"/>
            <family val="2"/>
          </rPr>
          <t>INFANCIA (6 a 11 años)</t>
        </r>
        <r>
          <rPr>
            <sz val="8"/>
            <color indexed="81"/>
            <rFont val="Tahoma"/>
            <family val="2"/>
          </rPr>
          <t xml:space="preserve">
</t>
        </r>
      </text>
    </comment>
    <comment ref="AN153" authorId="2" shapeId="0" xr:uid="{00000000-0006-0000-0000-000038010000}">
      <text>
        <r>
          <rPr>
            <b/>
            <sz val="8"/>
            <color indexed="81"/>
            <rFont val="Tahoma"/>
            <family val="2"/>
          </rPr>
          <t>ADOLESCENCIA (12 A 17 años)</t>
        </r>
      </text>
    </comment>
    <comment ref="AO153" authorId="2" shapeId="0" xr:uid="{00000000-0006-0000-0000-000039010000}">
      <text>
        <r>
          <rPr>
            <b/>
            <sz val="8"/>
            <color indexed="81"/>
            <rFont val="Tahoma"/>
            <family val="2"/>
          </rPr>
          <t>JUVENTUD (18 a 28 años)</t>
        </r>
        <r>
          <rPr>
            <sz val="8"/>
            <color indexed="81"/>
            <rFont val="Tahoma"/>
            <family val="2"/>
          </rPr>
          <t xml:space="preserve">
</t>
        </r>
      </text>
    </comment>
    <comment ref="AP153" authorId="2" shapeId="0" xr:uid="{00000000-0006-0000-0000-00003A010000}">
      <text>
        <r>
          <rPr>
            <b/>
            <sz val="8"/>
            <color indexed="81"/>
            <rFont val="Tahoma"/>
            <family val="2"/>
          </rPr>
          <t xml:space="preserve"> ADULTO (29 a 60 años)</t>
        </r>
        <r>
          <rPr>
            <sz val="8"/>
            <color indexed="81"/>
            <rFont val="Tahoma"/>
            <family val="2"/>
          </rPr>
          <t xml:space="preserve">
</t>
        </r>
      </text>
    </comment>
    <comment ref="AQ153" authorId="2" shapeId="0" xr:uid="{00000000-0006-0000-0000-00003B010000}">
      <text>
        <r>
          <rPr>
            <b/>
            <sz val="8"/>
            <color indexed="81"/>
            <rFont val="Tahoma"/>
            <family val="2"/>
          </rPr>
          <t>ADULTO MAYOR  (61 años en adelante)</t>
        </r>
        <r>
          <rPr>
            <sz val="8"/>
            <color indexed="81"/>
            <rFont val="Tahoma"/>
            <family val="2"/>
          </rPr>
          <t xml:space="preserve">
</t>
        </r>
      </text>
    </comment>
    <comment ref="AS153" authorId="2" shapeId="0" xr:uid="{00000000-0006-0000-0000-00003C010000}">
      <text>
        <r>
          <rPr>
            <b/>
            <sz val="8"/>
            <color indexed="81"/>
            <rFont val="Tahoma"/>
            <family val="2"/>
          </rPr>
          <t>MUJERES</t>
        </r>
        <r>
          <rPr>
            <sz val="8"/>
            <color indexed="81"/>
            <rFont val="Tahoma"/>
            <family val="2"/>
          </rPr>
          <t xml:space="preserve">
</t>
        </r>
      </text>
    </comment>
    <comment ref="AT153" authorId="2" shapeId="0" xr:uid="{00000000-0006-0000-0000-00003D010000}">
      <text>
        <r>
          <rPr>
            <b/>
            <sz val="8"/>
            <color indexed="81"/>
            <rFont val="Tahoma"/>
            <family val="2"/>
          </rPr>
          <t>HOMBRES</t>
        </r>
      </text>
    </comment>
    <comment ref="AV153" authorId="2" shapeId="0" xr:uid="{00000000-0006-0000-0000-00003E010000}">
      <text>
        <r>
          <rPr>
            <b/>
            <sz val="8"/>
            <color indexed="81"/>
            <rFont val="Tahoma"/>
            <family val="2"/>
          </rPr>
          <t>VÍCTIMAS CONFLICTO ARMADO</t>
        </r>
        <r>
          <rPr>
            <sz val="8"/>
            <color indexed="81"/>
            <rFont val="Tahoma"/>
            <family val="2"/>
          </rPr>
          <t xml:space="preserve">
</t>
        </r>
      </text>
    </comment>
    <comment ref="AX153" authorId="2" shapeId="0" xr:uid="{00000000-0006-0000-0000-00003F010000}">
      <text>
        <r>
          <rPr>
            <b/>
            <sz val="8"/>
            <color indexed="81"/>
            <rFont val="Tahoma"/>
            <family val="2"/>
          </rPr>
          <t>DISCAPACITADOS</t>
        </r>
        <r>
          <rPr>
            <sz val="8"/>
            <color indexed="81"/>
            <rFont val="Tahoma"/>
            <family val="2"/>
          </rPr>
          <t xml:space="preserve">
</t>
        </r>
      </text>
    </comment>
    <comment ref="AY153" authorId="2" shapeId="0" xr:uid="{00000000-0006-0000-0000-000040010000}">
      <text>
        <r>
          <rPr>
            <b/>
            <sz val="8"/>
            <color indexed="81"/>
            <rFont val="Tahoma"/>
            <family val="2"/>
          </rPr>
          <t>AFROCOLOMBIANO O RAIZAL</t>
        </r>
      </text>
    </comment>
    <comment ref="AZ153" authorId="2" shapeId="0" xr:uid="{00000000-0006-0000-0000-000041010000}">
      <text>
        <r>
          <rPr>
            <b/>
            <sz val="8"/>
            <color indexed="81"/>
            <rFont val="Tahoma"/>
            <family val="2"/>
          </rPr>
          <t>INDÍGENAS</t>
        </r>
        <r>
          <rPr>
            <sz val="8"/>
            <color indexed="81"/>
            <rFont val="Tahoma"/>
            <family val="2"/>
          </rPr>
          <t xml:space="preserve">
</t>
        </r>
      </text>
    </comment>
    <comment ref="BA153" authorId="1" shapeId="0" xr:uid="{00000000-0006-0000-0000-000042010000}">
      <text>
        <r>
          <rPr>
            <b/>
            <sz val="9"/>
            <color indexed="81"/>
            <rFont val="Tahoma"/>
            <family val="2"/>
          </rPr>
          <t>MEDIO DE EVIDENCIA. INFORME, RESGISTRO FOTOGRAFICO, PLANILLA, ETC</t>
        </r>
      </text>
    </comment>
    <comment ref="AL162" authorId="2" shapeId="0" xr:uid="{00000000-0006-0000-0000-000043010000}">
      <text>
        <r>
          <rPr>
            <b/>
            <sz val="8"/>
            <color indexed="81"/>
            <rFont val="Tahoma"/>
            <family val="2"/>
          </rPr>
          <t>PRIMERA INFANCIA (0 a 5 años)</t>
        </r>
        <r>
          <rPr>
            <sz val="8"/>
            <color indexed="81"/>
            <rFont val="Tahoma"/>
            <family val="2"/>
          </rPr>
          <t xml:space="preserve">
</t>
        </r>
      </text>
    </comment>
    <comment ref="AM162" authorId="2" shapeId="0" xr:uid="{00000000-0006-0000-0000-000044010000}">
      <text>
        <r>
          <rPr>
            <b/>
            <sz val="8"/>
            <color indexed="81"/>
            <rFont val="Tahoma"/>
            <family val="2"/>
          </rPr>
          <t>INFANCIA (6 a 11 años)</t>
        </r>
        <r>
          <rPr>
            <sz val="8"/>
            <color indexed="81"/>
            <rFont val="Tahoma"/>
            <family val="2"/>
          </rPr>
          <t xml:space="preserve">
</t>
        </r>
      </text>
    </comment>
    <comment ref="AN162" authorId="2" shapeId="0" xr:uid="{00000000-0006-0000-0000-000045010000}">
      <text>
        <r>
          <rPr>
            <b/>
            <sz val="8"/>
            <color indexed="81"/>
            <rFont val="Tahoma"/>
            <family val="2"/>
          </rPr>
          <t>ADOLESCENCIA (12 A 17 años)</t>
        </r>
      </text>
    </comment>
    <comment ref="AO162" authorId="2" shapeId="0" xr:uid="{00000000-0006-0000-0000-000046010000}">
      <text>
        <r>
          <rPr>
            <b/>
            <sz val="8"/>
            <color indexed="81"/>
            <rFont val="Tahoma"/>
            <family val="2"/>
          </rPr>
          <t>JUVENTUD (18 a 28 años)</t>
        </r>
        <r>
          <rPr>
            <sz val="8"/>
            <color indexed="81"/>
            <rFont val="Tahoma"/>
            <family val="2"/>
          </rPr>
          <t xml:space="preserve">
</t>
        </r>
      </text>
    </comment>
    <comment ref="AP162" authorId="2" shapeId="0" xr:uid="{00000000-0006-0000-0000-000047010000}">
      <text>
        <r>
          <rPr>
            <b/>
            <sz val="8"/>
            <color indexed="81"/>
            <rFont val="Tahoma"/>
            <family val="2"/>
          </rPr>
          <t xml:space="preserve"> ADULTO (29 a 60 años)</t>
        </r>
        <r>
          <rPr>
            <sz val="8"/>
            <color indexed="81"/>
            <rFont val="Tahoma"/>
            <family val="2"/>
          </rPr>
          <t xml:space="preserve">
</t>
        </r>
      </text>
    </comment>
    <comment ref="AQ162" authorId="2" shapeId="0" xr:uid="{00000000-0006-0000-0000-000048010000}">
      <text>
        <r>
          <rPr>
            <b/>
            <sz val="8"/>
            <color indexed="81"/>
            <rFont val="Tahoma"/>
            <family val="2"/>
          </rPr>
          <t>ADULTO MAYOR  (61 años en adelante)</t>
        </r>
        <r>
          <rPr>
            <sz val="8"/>
            <color indexed="81"/>
            <rFont val="Tahoma"/>
            <family val="2"/>
          </rPr>
          <t xml:space="preserve">
</t>
        </r>
      </text>
    </comment>
    <comment ref="AS162" authorId="2" shapeId="0" xr:uid="{00000000-0006-0000-0000-000049010000}">
      <text>
        <r>
          <rPr>
            <b/>
            <sz val="8"/>
            <color indexed="81"/>
            <rFont val="Tahoma"/>
            <family val="2"/>
          </rPr>
          <t>MUJERES</t>
        </r>
        <r>
          <rPr>
            <sz val="8"/>
            <color indexed="81"/>
            <rFont val="Tahoma"/>
            <family val="2"/>
          </rPr>
          <t xml:space="preserve">
</t>
        </r>
      </text>
    </comment>
    <comment ref="AT162" authorId="2" shapeId="0" xr:uid="{00000000-0006-0000-0000-00004A010000}">
      <text>
        <r>
          <rPr>
            <b/>
            <sz val="8"/>
            <color indexed="81"/>
            <rFont val="Tahoma"/>
            <family val="2"/>
          </rPr>
          <t>HOMBRES</t>
        </r>
      </text>
    </comment>
    <comment ref="AV162" authorId="2" shapeId="0" xr:uid="{00000000-0006-0000-0000-00004B010000}">
      <text>
        <r>
          <rPr>
            <b/>
            <sz val="8"/>
            <color indexed="81"/>
            <rFont val="Tahoma"/>
            <family val="2"/>
          </rPr>
          <t>VÍCTIMAS CONFLICTO ARMADO</t>
        </r>
        <r>
          <rPr>
            <sz val="8"/>
            <color indexed="81"/>
            <rFont val="Tahoma"/>
            <family val="2"/>
          </rPr>
          <t xml:space="preserve">
</t>
        </r>
      </text>
    </comment>
    <comment ref="AX162" authorId="2" shapeId="0" xr:uid="{00000000-0006-0000-0000-00004C010000}">
      <text>
        <r>
          <rPr>
            <b/>
            <sz val="8"/>
            <color indexed="81"/>
            <rFont val="Tahoma"/>
            <family val="2"/>
          </rPr>
          <t>DISCAPACITADOS</t>
        </r>
        <r>
          <rPr>
            <sz val="8"/>
            <color indexed="81"/>
            <rFont val="Tahoma"/>
            <family val="2"/>
          </rPr>
          <t xml:space="preserve">
</t>
        </r>
      </text>
    </comment>
    <comment ref="AY162" authorId="2" shapeId="0" xr:uid="{00000000-0006-0000-0000-00004D010000}">
      <text>
        <r>
          <rPr>
            <b/>
            <sz val="8"/>
            <color indexed="81"/>
            <rFont val="Tahoma"/>
            <family val="2"/>
          </rPr>
          <t>AFROCOLOMBIANO O RAIZAL</t>
        </r>
      </text>
    </comment>
    <comment ref="AZ162" authorId="2" shapeId="0" xr:uid="{00000000-0006-0000-0000-00004E010000}">
      <text>
        <r>
          <rPr>
            <b/>
            <sz val="8"/>
            <color indexed="81"/>
            <rFont val="Tahoma"/>
            <family val="2"/>
          </rPr>
          <t>INDÍGENAS</t>
        </r>
        <r>
          <rPr>
            <sz val="8"/>
            <color indexed="81"/>
            <rFont val="Tahoma"/>
            <family val="2"/>
          </rPr>
          <t xml:space="preserve">
</t>
        </r>
      </text>
    </comment>
    <comment ref="BA162" authorId="1" shapeId="0" xr:uid="{00000000-0006-0000-0000-00004F010000}">
      <text>
        <r>
          <rPr>
            <b/>
            <sz val="9"/>
            <color indexed="81"/>
            <rFont val="Tahoma"/>
            <family val="2"/>
          </rPr>
          <t>MEDIO DE EVIDENCIA. INFORME, RESGISTRO FOTOGRAFICO, PLANILLA, ETC</t>
        </r>
      </text>
    </comment>
    <comment ref="AL171" authorId="2" shapeId="0" xr:uid="{00000000-0006-0000-0000-000050010000}">
      <text>
        <r>
          <rPr>
            <b/>
            <sz val="8"/>
            <color indexed="81"/>
            <rFont val="Tahoma"/>
            <family val="2"/>
          </rPr>
          <t>PRIMERA INFANCIA (0 a 5 años)</t>
        </r>
        <r>
          <rPr>
            <sz val="8"/>
            <color indexed="81"/>
            <rFont val="Tahoma"/>
            <family val="2"/>
          </rPr>
          <t xml:space="preserve">
</t>
        </r>
      </text>
    </comment>
    <comment ref="AM171" authorId="2" shapeId="0" xr:uid="{00000000-0006-0000-0000-000051010000}">
      <text>
        <r>
          <rPr>
            <b/>
            <sz val="8"/>
            <color indexed="81"/>
            <rFont val="Tahoma"/>
            <family val="2"/>
          </rPr>
          <t>INFANCIA (6 a 11 años)</t>
        </r>
        <r>
          <rPr>
            <sz val="8"/>
            <color indexed="81"/>
            <rFont val="Tahoma"/>
            <family val="2"/>
          </rPr>
          <t xml:space="preserve">
</t>
        </r>
      </text>
    </comment>
    <comment ref="AN171" authorId="2" shapeId="0" xr:uid="{00000000-0006-0000-0000-000052010000}">
      <text>
        <r>
          <rPr>
            <b/>
            <sz val="8"/>
            <color indexed="81"/>
            <rFont val="Tahoma"/>
            <family val="2"/>
          </rPr>
          <t>ADOLESCENCIA (12 A 17 años)</t>
        </r>
      </text>
    </comment>
    <comment ref="AO171" authorId="2" shapeId="0" xr:uid="{00000000-0006-0000-0000-000053010000}">
      <text>
        <r>
          <rPr>
            <b/>
            <sz val="8"/>
            <color indexed="81"/>
            <rFont val="Tahoma"/>
            <family val="2"/>
          </rPr>
          <t>JUVENTUD (18 a 28 años)</t>
        </r>
        <r>
          <rPr>
            <sz val="8"/>
            <color indexed="81"/>
            <rFont val="Tahoma"/>
            <family val="2"/>
          </rPr>
          <t xml:space="preserve">
</t>
        </r>
      </text>
    </comment>
    <comment ref="AP171" authorId="2" shapeId="0" xr:uid="{00000000-0006-0000-0000-000054010000}">
      <text>
        <r>
          <rPr>
            <b/>
            <sz val="8"/>
            <color indexed="81"/>
            <rFont val="Tahoma"/>
            <family val="2"/>
          </rPr>
          <t xml:space="preserve"> ADULTO (29 a 60 años)</t>
        </r>
        <r>
          <rPr>
            <sz val="8"/>
            <color indexed="81"/>
            <rFont val="Tahoma"/>
            <family val="2"/>
          </rPr>
          <t xml:space="preserve">
</t>
        </r>
      </text>
    </comment>
    <comment ref="AQ171" authorId="2" shapeId="0" xr:uid="{00000000-0006-0000-0000-000055010000}">
      <text>
        <r>
          <rPr>
            <b/>
            <sz val="8"/>
            <color indexed="81"/>
            <rFont val="Tahoma"/>
            <family val="2"/>
          </rPr>
          <t>ADULTO MAYOR  (61 años en adelante)</t>
        </r>
        <r>
          <rPr>
            <sz val="8"/>
            <color indexed="81"/>
            <rFont val="Tahoma"/>
            <family val="2"/>
          </rPr>
          <t xml:space="preserve">
</t>
        </r>
      </text>
    </comment>
    <comment ref="AS171" authorId="2" shapeId="0" xr:uid="{00000000-0006-0000-0000-000056010000}">
      <text>
        <r>
          <rPr>
            <b/>
            <sz val="8"/>
            <color indexed="81"/>
            <rFont val="Tahoma"/>
            <family val="2"/>
          </rPr>
          <t>MUJERES</t>
        </r>
        <r>
          <rPr>
            <sz val="8"/>
            <color indexed="81"/>
            <rFont val="Tahoma"/>
            <family val="2"/>
          </rPr>
          <t xml:space="preserve">
</t>
        </r>
      </text>
    </comment>
    <comment ref="AT171" authorId="2" shapeId="0" xr:uid="{00000000-0006-0000-0000-000057010000}">
      <text>
        <r>
          <rPr>
            <b/>
            <sz val="8"/>
            <color indexed="81"/>
            <rFont val="Tahoma"/>
            <family val="2"/>
          </rPr>
          <t>HOMBRES</t>
        </r>
      </text>
    </comment>
    <comment ref="AV171" authorId="2" shapeId="0" xr:uid="{00000000-0006-0000-0000-000058010000}">
      <text>
        <r>
          <rPr>
            <b/>
            <sz val="8"/>
            <color indexed="81"/>
            <rFont val="Tahoma"/>
            <family val="2"/>
          </rPr>
          <t>VÍCTIMAS CONFLICTO ARMADO</t>
        </r>
        <r>
          <rPr>
            <sz val="8"/>
            <color indexed="81"/>
            <rFont val="Tahoma"/>
            <family val="2"/>
          </rPr>
          <t xml:space="preserve">
</t>
        </r>
      </text>
    </comment>
    <comment ref="AX171" authorId="2" shapeId="0" xr:uid="{00000000-0006-0000-0000-000059010000}">
      <text>
        <r>
          <rPr>
            <b/>
            <sz val="8"/>
            <color indexed="81"/>
            <rFont val="Tahoma"/>
            <family val="2"/>
          </rPr>
          <t>DISCAPACITADOS</t>
        </r>
        <r>
          <rPr>
            <sz val="8"/>
            <color indexed="81"/>
            <rFont val="Tahoma"/>
            <family val="2"/>
          </rPr>
          <t xml:space="preserve">
</t>
        </r>
      </text>
    </comment>
    <comment ref="AY171" authorId="2" shapeId="0" xr:uid="{00000000-0006-0000-0000-00005A010000}">
      <text>
        <r>
          <rPr>
            <b/>
            <sz val="8"/>
            <color indexed="81"/>
            <rFont val="Tahoma"/>
            <family val="2"/>
          </rPr>
          <t>AFROCOLOMBIANO O RAIZAL</t>
        </r>
      </text>
    </comment>
    <comment ref="AZ171" authorId="2" shapeId="0" xr:uid="{00000000-0006-0000-0000-00005B010000}">
      <text>
        <r>
          <rPr>
            <b/>
            <sz val="8"/>
            <color indexed="81"/>
            <rFont val="Tahoma"/>
            <family val="2"/>
          </rPr>
          <t>INDÍGENAS</t>
        </r>
        <r>
          <rPr>
            <sz val="8"/>
            <color indexed="81"/>
            <rFont val="Tahoma"/>
            <family val="2"/>
          </rPr>
          <t xml:space="preserve">
</t>
        </r>
      </text>
    </comment>
    <comment ref="BA171" authorId="1" shapeId="0" xr:uid="{00000000-0006-0000-0000-00005C010000}">
      <text>
        <r>
          <rPr>
            <b/>
            <sz val="9"/>
            <color indexed="81"/>
            <rFont val="Tahoma"/>
            <family val="2"/>
          </rPr>
          <t>MEDIO DE EVIDENCIA. INFORME, RESGISTRO FOTOGRAFICO, PLANILLA, ETC</t>
        </r>
      </text>
    </comment>
    <comment ref="AL180" authorId="2" shapeId="0" xr:uid="{00000000-0006-0000-0000-00005D010000}">
      <text>
        <r>
          <rPr>
            <b/>
            <sz val="8"/>
            <color indexed="81"/>
            <rFont val="Tahoma"/>
            <family val="2"/>
          </rPr>
          <t>PRIMERA INFANCIA (0 a 5 años)</t>
        </r>
        <r>
          <rPr>
            <sz val="8"/>
            <color indexed="81"/>
            <rFont val="Tahoma"/>
            <family val="2"/>
          </rPr>
          <t xml:space="preserve">
</t>
        </r>
      </text>
    </comment>
    <comment ref="AM180" authorId="2" shapeId="0" xr:uid="{00000000-0006-0000-0000-00005E010000}">
      <text>
        <r>
          <rPr>
            <b/>
            <sz val="8"/>
            <color indexed="81"/>
            <rFont val="Tahoma"/>
            <family val="2"/>
          </rPr>
          <t>INFANCIA (6 a 11 años)</t>
        </r>
        <r>
          <rPr>
            <sz val="8"/>
            <color indexed="81"/>
            <rFont val="Tahoma"/>
            <family val="2"/>
          </rPr>
          <t xml:space="preserve">
</t>
        </r>
      </text>
    </comment>
    <comment ref="AN180" authorId="2" shapeId="0" xr:uid="{00000000-0006-0000-0000-00005F010000}">
      <text>
        <r>
          <rPr>
            <b/>
            <sz val="8"/>
            <color indexed="81"/>
            <rFont val="Tahoma"/>
            <family val="2"/>
          </rPr>
          <t>ADOLESCENCIA (12 A 17 años)</t>
        </r>
      </text>
    </comment>
    <comment ref="AO180" authorId="2" shapeId="0" xr:uid="{00000000-0006-0000-0000-000060010000}">
      <text>
        <r>
          <rPr>
            <b/>
            <sz val="8"/>
            <color indexed="81"/>
            <rFont val="Tahoma"/>
            <family val="2"/>
          </rPr>
          <t>JUVENTUD (18 a 28 años)</t>
        </r>
        <r>
          <rPr>
            <sz val="8"/>
            <color indexed="81"/>
            <rFont val="Tahoma"/>
            <family val="2"/>
          </rPr>
          <t xml:space="preserve">
</t>
        </r>
      </text>
    </comment>
    <comment ref="AP180" authorId="2" shapeId="0" xr:uid="{00000000-0006-0000-0000-000061010000}">
      <text>
        <r>
          <rPr>
            <b/>
            <sz val="8"/>
            <color indexed="81"/>
            <rFont val="Tahoma"/>
            <family val="2"/>
          </rPr>
          <t xml:space="preserve"> ADULTO (29 a 60 años)</t>
        </r>
        <r>
          <rPr>
            <sz val="8"/>
            <color indexed="81"/>
            <rFont val="Tahoma"/>
            <family val="2"/>
          </rPr>
          <t xml:space="preserve">
</t>
        </r>
      </text>
    </comment>
    <comment ref="AQ180" authorId="2" shapeId="0" xr:uid="{00000000-0006-0000-0000-000062010000}">
      <text>
        <r>
          <rPr>
            <b/>
            <sz val="8"/>
            <color indexed="81"/>
            <rFont val="Tahoma"/>
            <family val="2"/>
          </rPr>
          <t>ADULTO MAYOR  (61 años en adelante)</t>
        </r>
        <r>
          <rPr>
            <sz val="8"/>
            <color indexed="81"/>
            <rFont val="Tahoma"/>
            <family val="2"/>
          </rPr>
          <t xml:space="preserve">
</t>
        </r>
      </text>
    </comment>
    <comment ref="AS180" authorId="2" shapeId="0" xr:uid="{00000000-0006-0000-0000-000063010000}">
      <text>
        <r>
          <rPr>
            <b/>
            <sz val="8"/>
            <color indexed="81"/>
            <rFont val="Tahoma"/>
            <family val="2"/>
          </rPr>
          <t>MUJERES</t>
        </r>
        <r>
          <rPr>
            <sz val="8"/>
            <color indexed="81"/>
            <rFont val="Tahoma"/>
            <family val="2"/>
          </rPr>
          <t xml:space="preserve">
</t>
        </r>
      </text>
    </comment>
    <comment ref="AT180" authorId="2" shapeId="0" xr:uid="{00000000-0006-0000-0000-000064010000}">
      <text>
        <r>
          <rPr>
            <b/>
            <sz val="8"/>
            <color indexed="81"/>
            <rFont val="Tahoma"/>
            <family val="2"/>
          </rPr>
          <t>HOMBRES</t>
        </r>
      </text>
    </comment>
    <comment ref="AV180" authorId="2" shapeId="0" xr:uid="{00000000-0006-0000-0000-000065010000}">
      <text>
        <r>
          <rPr>
            <b/>
            <sz val="8"/>
            <color indexed="81"/>
            <rFont val="Tahoma"/>
            <family val="2"/>
          </rPr>
          <t>VÍCTIMAS CONFLICTO ARMADO</t>
        </r>
        <r>
          <rPr>
            <sz val="8"/>
            <color indexed="81"/>
            <rFont val="Tahoma"/>
            <family val="2"/>
          </rPr>
          <t xml:space="preserve">
</t>
        </r>
      </text>
    </comment>
    <comment ref="AX180" authorId="2" shapeId="0" xr:uid="{00000000-0006-0000-0000-000066010000}">
      <text>
        <r>
          <rPr>
            <b/>
            <sz val="8"/>
            <color indexed="81"/>
            <rFont val="Tahoma"/>
            <family val="2"/>
          </rPr>
          <t>DISCAPACITADOS</t>
        </r>
        <r>
          <rPr>
            <sz val="8"/>
            <color indexed="81"/>
            <rFont val="Tahoma"/>
            <family val="2"/>
          </rPr>
          <t xml:space="preserve">
</t>
        </r>
      </text>
    </comment>
    <comment ref="AY180" authorId="2" shapeId="0" xr:uid="{00000000-0006-0000-0000-000067010000}">
      <text>
        <r>
          <rPr>
            <b/>
            <sz val="8"/>
            <color indexed="81"/>
            <rFont val="Tahoma"/>
            <family val="2"/>
          </rPr>
          <t>AFROCOLOMBIANO O RAIZAL</t>
        </r>
      </text>
    </comment>
    <comment ref="AZ180" authorId="2" shapeId="0" xr:uid="{00000000-0006-0000-0000-000068010000}">
      <text>
        <r>
          <rPr>
            <b/>
            <sz val="8"/>
            <color indexed="81"/>
            <rFont val="Tahoma"/>
            <family val="2"/>
          </rPr>
          <t>INDÍGENAS</t>
        </r>
        <r>
          <rPr>
            <sz val="8"/>
            <color indexed="81"/>
            <rFont val="Tahoma"/>
            <family val="2"/>
          </rPr>
          <t xml:space="preserve">
</t>
        </r>
      </text>
    </comment>
    <comment ref="BA180" authorId="1" shapeId="0" xr:uid="{00000000-0006-0000-0000-000069010000}">
      <text>
        <r>
          <rPr>
            <b/>
            <sz val="9"/>
            <color indexed="81"/>
            <rFont val="Tahoma"/>
            <family val="2"/>
          </rPr>
          <t>MEDIO DE EVIDENCIA. INFORME, RESGISTRO FOTOGRAFICO, PLANILLA, ETC</t>
        </r>
      </text>
    </comment>
    <comment ref="AL189" authorId="2" shapeId="0" xr:uid="{00000000-0006-0000-0000-00006A010000}">
      <text>
        <r>
          <rPr>
            <b/>
            <sz val="8"/>
            <color indexed="81"/>
            <rFont val="Tahoma"/>
            <family val="2"/>
          </rPr>
          <t>PRIMERA INFANCIA (0 a 5 años)</t>
        </r>
        <r>
          <rPr>
            <sz val="8"/>
            <color indexed="81"/>
            <rFont val="Tahoma"/>
            <family val="2"/>
          </rPr>
          <t xml:space="preserve">
</t>
        </r>
      </text>
    </comment>
    <comment ref="AM189" authorId="2" shapeId="0" xr:uid="{00000000-0006-0000-0000-00006B010000}">
      <text>
        <r>
          <rPr>
            <b/>
            <sz val="8"/>
            <color indexed="81"/>
            <rFont val="Tahoma"/>
            <family val="2"/>
          </rPr>
          <t>INFANCIA (6 a 11 años)</t>
        </r>
        <r>
          <rPr>
            <sz val="8"/>
            <color indexed="81"/>
            <rFont val="Tahoma"/>
            <family val="2"/>
          </rPr>
          <t xml:space="preserve">
</t>
        </r>
      </text>
    </comment>
    <comment ref="AN189" authorId="2" shapeId="0" xr:uid="{00000000-0006-0000-0000-00006C010000}">
      <text>
        <r>
          <rPr>
            <b/>
            <sz val="8"/>
            <color indexed="81"/>
            <rFont val="Tahoma"/>
            <family val="2"/>
          </rPr>
          <t>ADOLESCENCIA (12 A 17 años)</t>
        </r>
      </text>
    </comment>
    <comment ref="AO189" authorId="2" shapeId="0" xr:uid="{00000000-0006-0000-0000-00006D010000}">
      <text>
        <r>
          <rPr>
            <b/>
            <sz val="8"/>
            <color indexed="81"/>
            <rFont val="Tahoma"/>
            <family val="2"/>
          </rPr>
          <t>JUVENTUD (18 a 28 años)</t>
        </r>
        <r>
          <rPr>
            <sz val="8"/>
            <color indexed="81"/>
            <rFont val="Tahoma"/>
            <family val="2"/>
          </rPr>
          <t xml:space="preserve">
</t>
        </r>
      </text>
    </comment>
    <comment ref="AP189" authorId="2" shapeId="0" xr:uid="{00000000-0006-0000-0000-00006E010000}">
      <text>
        <r>
          <rPr>
            <b/>
            <sz val="8"/>
            <color indexed="81"/>
            <rFont val="Tahoma"/>
            <family val="2"/>
          </rPr>
          <t xml:space="preserve"> ADULTO (29 a 60 años)</t>
        </r>
        <r>
          <rPr>
            <sz val="8"/>
            <color indexed="81"/>
            <rFont val="Tahoma"/>
            <family val="2"/>
          </rPr>
          <t xml:space="preserve">
</t>
        </r>
      </text>
    </comment>
    <comment ref="AQ189" authorId="2" shapeId="0" xr:uid="{00000000-0006-0000-0000-00006F010000}">
      <text>
        <r>
          <rPr>
            <b/>
            <sz val="8"/>
            <color indexed="81"/>
            <rFont val="Tahoma"/>
            <family val="2"/>
          </rPr>
          <t>ADULTO MAYOR  (61 años en adelante)</t>
        </r>
        <r>
          <rPr>
            <sz val="8"/>
            <color indexed="81"/>
            <rFont val="Tahoma"/>
            <family val="2"/>
          </rPr>
          <t xml:space="preserve">
</t>
        </r>
      </text>
    </comment>
    <comment ref="AS189" authorId="2" shapeId="0" xr:uid="{00000000-0006-0000-0000-000070010000}">
      <text>
        <r>
          <rPr>
            <b/>
            <sz val="8"/>
            <color indexed="81"/>
            <rFont val="Tahoma"/>
            <family val="2"/>
          </rPr>
          <t>MUJERES</t>
        </r>
        <r>
          <rPr>
            <sz val="8"/>
            <color indexed="81"/>
            <rFont val="Tahoma"/>
            <family val="2"/>
          </rPr>
          <t xml:space="preserve">
</t>
        </r>
      </text>
    </comment>
    <comment ref="AT189" authorId="2" shapeId="0" xr:uid="{00000000-0006-0000-0000-000071010000}">
      <text>
        <r>
          <rPr>
            <b/>
            <sz val="8"/>
            <color indexed="81"/>
            <rFont val="Tahoma"/>
            <family val="2"/>
          </rPr>
          <t>HOMBRES</t>
        </r>
      </text>
    </comment>
    <comment ref="AV189" authorId="2" shapeId="0" xr:uid="{00000000-0006-0000-0000-000072010000}">
      <text>
        <r>
          <rPr>
            <b/>
            <sz val="8"/>
            <color indexed="81"/>
            <rFont val="Tahoma"/>
            <family val="2"/>
          </rPr>
          <t>VÍCTIMAS CONFLICTO ARMADO</t>
        </r>
        <r>
          <rPr>
            <sz val="8"/>
            <color indexed="81"/>
            <rFont val="Tahoma"/>
            <family val="2"/>
          </rPr>
          <t xml:space="preserve">
</t>
        </r>
      </text>
    </comment>
    <comment ref="AX189" authorId="2" shapeId="0" xr:uid="{00000000-0006-0000-0000-000073010000}">
      <text>
        <r>
          <rPr>
            <b/>
            <sz val="8"/>
            <color indexed="81"/>
            <rFont val="Tahoma"/>
            <family val="2"/>
          </rPr>
          <t>DISCAPACITADOS</t>
        </r>
        <r>
          <rPr>
            <sz val="8"/>
            <color indexed="81"/>
            <rFont val="Tahoma"/>
            <family val="2"/>
          </rPr>
          <t xml:space="preserve">
</t>
        </r>
      </text>
    </comment>
    <comment ref="AY189" authorId="2" shapeId="0" xr:uid="{00000000-0006-0000-0000-000074010000}">
      <text>
        <r>
          <rPr>
            <b/>
            <sz val="8"/>
            <color indexed="81"/>
            <rFont val="Tahoma"/>
            <family val="2"/>
          </rPr>
          <t>AFROCOLOMBIANO O RAIZAL</t>
        </r>
      </text>
    </comment>
    <comment ref="AZ189" authorId="2" shapeId="0" xr:uid="{00000000-0006-0000-0000-000075010000}">
      <text>
        <r>
          <rPr>
            <b/>
            <sz val="8"/>
            <color indexed="81"/>
            <rFont val="Tahoma"/>
            <family val="2"/>
          </rPr>
          <t>INDÍGENAS</t>
        </r>
        <r>
          <rPr>
            <sz val="8"/>
            <color indexed="81"/>
            <rFont val="Tahoma"/>
            <family val="2"/>
          </rPr>
          <t xml:space="preserve">
</t>
        </r>
      </text>
    </comment>
    <comment ref="BA189" authorId="1" shapeId="0" xr:uid="{00000000-0006-0000-0000-000076010000}">
      <text>
        <r>
          <rPr>
            <b/>
            <sz val="9"/>
            <color indexed="81"/>
            <rFont val="Tahoma"/>
            <family val="2"/>
          </rPr>
          <t>MEDIO DE EVIDENCIA. INFORME, RESGISTRO FOTOGRAFICO, PLANILLA, ETC</t>
        </r>
      </text>
    </comment>
    <comment ref="AL198" authorId="2" shapeId="0" xr:uid="{00000000-0006-0000-0000-000077010000}">
      <text>
        <r>
          <rPr>
            <b/>
            <sz val="8"/>
            <color indexed="81"/>
            <rFont val="Tahoma"/>
            <family val="2"/>
          </rPr>
          <t>PRIMERA INFANCIA (0 a 5 años)</t>
        </r>
        <r>
          <rPr>
            <sz val="8"/>
            <color indexed="81"/>
            <rFont val="Tahoma"/>
            <family val="2"/>
          </rPr>
          <t xml:space="preserve">
</t>
        </r>
      </text>
    </comment>
    <comment ref="AM198" authorId="2" shapeId="0" xr:uid="{00000000-0006-0000-0000-000078010000}">
      <text>
        <r>
          <rPr>
            <b/>
            <sz val="8"/>
            <color indexed="81"/>
            <rFont val="Tahoma"/>
            <family val="2"/>
          </rPr>
          <t>INFANCIA (6 a 11 años)</t>
        </r>
        <r>
          <rPr>
            <sz val="8"/>
            <color indexed="81"/>
            <rFont val="Tahoma"/>
            <family val="2"/>
          </rPr>
          <t xml:space="preserve">
</t>
        </r>
      </text>
    </comment>
    <comment ref="AN198" authorId="2" shapeId="0" xr:uid="{00000000-0006-0000-0000-000079010000}">
      <text>
        <r>
          <rPr>
            <b/>
            <sz val="8"/>
            <color indexed="81"/>
            <rFont val="Tahoma"/>
            <family val="2"/>
          </rPr>
          <t>ADOLESCENCIA (12 A 17 años)</t>
        </r>
      </text>
    </comment>
    <comment ref="AO198" authorId="2" shapeId="0" xr:uid="{00000000-0006-0000-0000-00007A010000}">
      <text>
        <r>
          <rPr>
            <b/>
            <sz val="8"/>
            <color indexed="81"/>
            <rFont val="Tahoma"/>
            <family val="2"/>
          </rPr>
          <t>JUVENTUD (18 a 28 años)</t>
        </r>
        <r>
          <rPr>
            <sz val="8"/>
            <color indexed="81"/>
            <rFont val="Tahoma"/>
            <family val="2"/>
          </rPr>
          <t xml:space="preserve">
</t>
        </r>
      </text>
    </comment>
    <comment ref="AP198" authorId="2" shapeId="0" xr:uid="{00000000-0006-0000-0000-00007B010000}">
      <text>
        <r>
          <rPr>
            <b/>
            <sz val="8"/>
            <color indexed="81"/>
            <rFont val="Tahoma"/>
            <family val="2"/>
          </rPr>
          <t xml:space="preserve"> ADULTO (29 a 60 años)</t>
        </r>
        <r>
          <rPr>
            <sz val="8"/>
            <color indexed="81"/>
            <rFont val="Tahoma"/>
            <family val="2"/>
          </rPr>
          <t xml:space="preserve">
</t>
        </r>
      </text>
    </comment>
    <comment ref="AQ198" authorId="2" shapeId="0" xr:uid="{00000000-0006-0000-0000-00007C010000}">
      <text>
        <r>
          <rPr>
            <b/>
            <sz val="8"/>
            <color indexed="81"/>
            <rFont val="Tahoma"/>
            <family val="2"/>
          </rPr>
          <t>ADULTO MAYOR  (61 años en adelante)</t>
        </r>
        <r>
          <rPr>
            <sz val="8"/>
            <color indexed="81"/>
            <rFont val="Tahoma"/>
            <family val="2"/>
          </rPr>
          <t xml:space="preserve">
</t>
        </r>
      </text>
    </comment>
    <comment ref="AS198" authorId="2" shapeId="0" xr:uid="{00000000-0006-0000-0000-00007D010000}">
      <text>
        <r>
          <rPr>
            <b/>
            <sz val="8"/>
            <color indexed="81"/>
            <rFont val="Tahoma"/>
            <family val="2"/>
          </rPr>
          <t>MUJERES</t>
        </r>
        <r>
          <rPr>
            <sz val="8"/>
            <color indexed="81"/>
            <rFont val="Tahoma"/>
            <family val="2"/>
          </rPr>
          <t xml:space="preserve">
</t>
        </r>
      </text>
    </comment>
    <comment ref="AT198" authorId="2" shapeId="0" xr:uid="{00000000-0006-0000-0000-00007E010000}">
      <text>
        <r>
          <rPr>
            <b/>
            <sz val="8"/>
            <color indexed="81"/>
            <rFont val="Tahoma"/>
            <family val="2"/>
          </rPr>
          <t>HOMBRES</t>
        </r>
      </text>
    </comment>
    <comment ref="AV198" authorId="2" shapeId="0" xr:uid="{00000000-0006-0000-0000-00007F010000}">
      <text>
        <r>
          <rPr>
            <b/>
            <sz val="8"/>
            <color indexed="81"/>
            <rFont val="Tahoma"/>
            <family val="2"/>
          </rPr>
          <t>VÍCTIMAS CONFLICTO ARMADO</t>
        </r>
        <r>
          <rPr>
            <sz val="8"/>
            <color indexed="81"/>
            <rFont val="Tahoma"/>
            <family val="2"/>
          </rPr>
          <t xml:space="preserve">
</t>
        </r>
      </text>
    </comment>
    <comment ref="AX198" authorId="2" shapeId="0" xr:uid="{00000000-0006-0000-0000-000080010000}">
      <text>
        <r>
          <rPr>
            <b/>
            <sz val="8"/>
            <color indexed="81"/>
            <rFont val="Tahoma"/>
            <family val="2"/>
          </rPr>
          <t>DISCAPACITADOS</t>
        </r>
        <r>
          <rPr>
            <sz val="8"/>
            <color indexed="81"/>
            <rFont val="Tahoma"/>
            <family val="2"/>
          </rPr>
          <t xml:space="preserve">
</t>
        </r>
      </text>
    </comment>
    <comment ref="AY198" authorId="2" shapeId="0" xr:uid="{00000000-0006-0000-0000-000081010000}">
      <text>
        <r>
          <rPr>
            <b/>
            <sz val="8"/>
            <color indexed="81"/>
            <rFont val="Tahoma"/>
            <family val="2"/>
          </rPr>
          <t>AFROCOLOMBIANO O RAIZAL</t>
        </r>
      </text>
    </comment>
    <comment ref="AZ198" authorId="2" shapeId="0" xr:uid="{00000000-0006-0000-0000-000082010000}">
      <text>
        <r>
          <rPr>
            <b/>
            <sz val="8"/>
            <color indexed="81"/>
            <rFont val="Tahoma"/>
            <family val="2"/>
          </rPr>
          <t>INDÍGENAS</t>
        </r>
        <r>
          <rPr>
            <sz val="8"/>
            <color indexed="81"/>
            <rFont val="Tahoma"/>
            <family val="2"/>
          </rPr>
          <t xml:space="preserve">
</t>
        </r>
      </text>
    </comment>
    <comment ref="BA198" authorId="1" shapeId="0" xr:uid="{00000000-0006-0000-0000-000083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<sst xmlns="http://schemas.openxmlformats.org/spreadsheetml/2006/main" count="10559" uniqueCount="1976">
  <si>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</si>
  <si>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</si>
  <si>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</si>
  <si>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</si>
  <si>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</si>
  <si>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</si>
  <si>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</si>
  <si>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</si>
  <si>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</si>
  <si>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</si>
  <si>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</si>
  <si>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</si>
  <si>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</si>
  <si>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</si>
  <si>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</si>
  <si>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</si>
  <si>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</si>
  <si>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</si>
  <si>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</si>
  <si>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</si>
  <si>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</si>
  <si>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</si>
  <si>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</si>
  <si>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</si>
  <si>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</si>
  <si>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</si>
  <si>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</si>
  <si>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</si>
  <si>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</si>
  <si>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</si>
  <si>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</si>
  <si>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</si>
  <si>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</si>
  <si>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</si>
  <si>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</si>
  <si>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</si>
  <si>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</si>
  <si>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</si>
  <si>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</si>
  <si>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</si>
  <si>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</si>
  <si>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</si>
  <si>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</si>
  <si>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</si>
  <si>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</si>
  <si>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</si>
  <si>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</si>
  <si>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</si>
  <si>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</si>
  <si>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</si>
  <si>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</si>
  <si>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</si>
  <si>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</si>
  <si>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</si>
  <si>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</si>
  <si>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</si>
  <si>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</si>
  <si>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</si>
  <si>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</si>
  <si>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</si>
  <si>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</si>
  <si>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</si>
  <si>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</si>
  <si>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</si>
  <si>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</si>
  <si>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</si>
  <si>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</si>
  <si>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</si>
  <si>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</si>
  <si>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</si>
  <si>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</si>
  <si>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</si>
  <si>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</si>
  <si>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</si>
  <si>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</si>
  <si>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</si>
  <si>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</si>
  <si>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</si>
  <si>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</si>
  <si>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</si>
  <si>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</si>
  <si>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</si>
  <si>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</si>
  <si>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</si>
  <si>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</si>
  <si>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</si>
  <si>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</si>
  <si>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</si>
  <si>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</si>
  <si>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</si>
  <si>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</si>
  <si>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</si>
  <si>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</si>
  <si>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</si>
  <si>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</si>
  <si>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</si>
  <si>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</si>
  <si>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</si>
  <si>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</si>
  <si>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</si>
  <si>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</si>
  <si>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</si>
  <si>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</si>
  <si>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</si>
  <si>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</si>
  <si>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</si>
  <si>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</si>
  <si>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</si>
  <si>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</si>
  <si>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</si>
  <si>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</si>
  <si>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</si>
  <si>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</si>
  <si>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</si>
  <si>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</si>
  <si>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</si>
  <si>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</si>
  <si>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</si>
  <si>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</si>
  <si>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</si>
  <si>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</si>
  <si>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</si>
  <si>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</si>
  <si>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</si>
  <si>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</si>
  <si>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</si>
  <si>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</si>
  <si>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</si>
  <si>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</si>
  <si>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</si>
  <si>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</si>
  <si>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</si>
  <si>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</si>
  <si>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</si>
  <si>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</si>
  <si>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</si>
  <si>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</si>
  <si>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</si>
  <si>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</si>
  <si>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</si>
  <si>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</si>
  <si>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</si>
  <si>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</si>
  <si>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</si>
  <si>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</si>
  <si>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</si>
  <si>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</si>
  <si>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</si>
  <si>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</si>
  <si>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</si>
  <si>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</si>
  <si>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</si>
  <si>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</si>
  <si>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</si>
  <si>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</si>
  <si>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</si>
  <si>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</si>
  <si>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</si>
  <si>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</si>
  <si>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</si>
  <si>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</si>
  <si>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</si>
  <si>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</si>
  <si>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</si>
  <si>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</si>
  <si>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</si>
  <si>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</si>
  <si>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</si>
  <si>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</si>
  <si>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</si>
  <si>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</si>
  <si>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</si>
  <si>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</si>
  <si>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</si>
  <si>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</si>
  <si>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</si>
  <si>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</si>
  <si>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</si>
  <si>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</si>
  <si>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</si>
  <si>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</si>
  <si>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</si>
  <si>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</si>
  <si>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</si>
  <si>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</si>
  <si>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</si>
  <si>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</si>
  <si>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</si>
  <si>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</si>
  <si>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</si>
  <si>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</si>
  <si>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</si>
  <si>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</si>
  <si>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</si>
  <si>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</si>
  <si>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</si>
  <si>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</si>
  <si>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</si>
  <si>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</si>
  <si>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</si>
  <si>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</si>
  <si>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</si>
  <si>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</si>
  <si>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</si>
  <si>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</si>
  <si>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</si>
  <si>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</si>
  <si>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</si>
  <si>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</si>
  <si>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</si>
  <si>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</si>
  <si>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</si>
  <si>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</si>
  <si>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</si>
  <si>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</si>
  <si>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</si>
  <si>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</si>
  <si>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</si>
  <si>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</si>
  <si>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</si>
  <si>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</si>
  <si>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</si>
  <si>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</si>
  <si>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</si>
  <si>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</si>
  <si>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</si>
  <si>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</si>
  <si>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</si>
  <si>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</si>
  <si>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</si>
  <si>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</si>
  <si>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</si>
  <si>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</si>
  <si>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</si>
  <si>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</si>
  <si>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</si>
  <si>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</si>
  <si>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</si>
  <si>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</si>
  <si>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</si>
  <si>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</si>
  <si>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</si>
  <si>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</si>
  <si>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</si>
  <si>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</si>
  <si>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</si>
  <si>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</si>
  <si>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</si>
  <si>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</si>
  <si>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</si>
  <si>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</si>
  <si>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</si>
  <si>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</si>
  <si>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</si>
  <si>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</si>
  <si>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</si>
  <si>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</si>
  <si>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</si>
  <si>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</si>
  <si>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</si>
  <si>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</si>
  <si>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</si>
  <si>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</si>
  <si>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</si>
  <si>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</si>
  <si>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</si>
  <si>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</si>
  <si>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</si>
  <si>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</si>
  <si>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</si>
  <si>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</si>
  <si>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</si>
  <si>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</si>
  <si>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</si>
  <si>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</si>
  <si>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</si>
  <si>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</si>
  <si>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</si>
  <si>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</si>
  <si>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</si>
  <si>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</si>
  <si>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</si>
  <si>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</si>
  <si>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</si>
  <si>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</si>
  <si>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</si>
  <si>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</si>
  <si>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</si>
  <si>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</si>
  <si>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</si>
  <si>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</si>
  <si>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</si>
  <si>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</si>
  <si>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</si>
  <si>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</si>
  <si>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</si>
  <si>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</si>
  <si>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</si>
  <si>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</si>
  <si>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</si>
  <si>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</si>
  <si>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</si>
  <si>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</si>
  <si>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</si>
  <si>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</si>
  <si>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</si>
  <si>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</si>
  <si>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</si>
  <si>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</si>
  <si>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</si>
  <si>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</si>
  <si>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</si>
  <si>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</si>
  <si>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</si>
  <si>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</si>
  <si>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</si>
  <si>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</si>
  <si>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</si>
  <si>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</si>
  <si>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</si>
  <si>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</si>
  <si>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</si>
  <si>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</si>
  <si>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</si>
  <si>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</si>
  <si>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</si>
  <si>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</si>
  <si>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</si>
  <si>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</si>
  <si>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</si>
  <si>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</si>
  <si>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</si>
  <si>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</si>
  <si>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</si>
  <si>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</si>
  <si>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</si>
  <si>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</si>
  <si>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</si>
  <si>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</si>
  <si>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</si>
  <si>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</si>
  <si>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</si>
  <si>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</si>
  <si>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</si>
  <si>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</si>
  <si>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</si>
  <si>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</si>
  <si>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</si>
  <si>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</si>
  <si>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</si>
  <si>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</si>
  <si>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</si>
  <si>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</si>
  <si>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</si>
  <si>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</si>
  <si>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</si>
  <si>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</si>
  <si>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</si>
  <si>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</si>
  <si>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</si>
  <si>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</si>
  <si>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</si>
  <si>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</si>
  <si>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</si>
  <si>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</si>
  <si>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</si>
  <si>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</si>
  <si>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</si>
  <si>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</si>
  <si>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</si>
  <si>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</si>
  <si>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</si>
  <si>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</si>
  <si>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</si>
  <si>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</si>
  <si>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</si>
  <si>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</si>
  <si>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</si>
  <si>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</si>
  <si>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</si>
  <si>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</si>
  <si>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</si>
  <si>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</si>
  <si>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</si>
  <si>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</si>
  <si>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</si>
  <si>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</si>
  <si>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</si>
  <si>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</si>
  <si>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</si>
  <si>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</si>
  <si>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</si>
  <si>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</si>
  <si>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</si>
  <si>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</si>
  <si>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</si>
  <si>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</si>
  <si>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</si>
  <si>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</si>
  <si>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</si>
  <si>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</si>
  <si>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</si>
  <si>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</si>
  <si>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</si>
  <si>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</si>
  <si>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</si>
  <si>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</si>
  <si>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</si>
  <si>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</si>
  <si>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</si>
  <si>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</si>
  <si>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</si>
  <si>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</si>
  <si>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</si>
  <si>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</si>
  <si>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</si>
  <si>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</si>
  <si>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</si>
  <si>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</si>
  <si>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</si>
  <si>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</si>
  <si>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</si>
  <si>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</si>
  <si>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</si>
  <si>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</si>
  <si>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</si>
  <si>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</si>
  <si>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</si>
  <si>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</si>
  <si>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</si>
  <si>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</si>
  <si>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</si>
  <si>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</si>
  <si>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</si>
  <si>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</si>
  <si>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</si>
  <si>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</si>
  <si>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</si>
  <si>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</si>
  <si>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</si>
  <si>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</si>
  <si>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</si>
  <si>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</si>
  <si>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</si>
  <si>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</si>
  <si>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</si>
  <si>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</si>
  <si>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</si>
  <si>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</si>
  <si>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</si>
  <si>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</si>
  <si>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</si>
  <si>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</si>
  <si>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</si>
  <si>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</si>
  <si>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</si>
  <si>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</si>
  <si>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</si>
  <si>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</si>
  <si>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</si>
  <si>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</si>
  <si>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</si>
  <si>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</si>
  <si>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</si>
  <si>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</si>
  <si>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</si>
  <si>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</si>
  <si>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</si>
  <si>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</si>
  <si>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</si>
  <si>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</si>
  <si>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</si>
  <si>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</si>
  <si>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</si>
  <si>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</si>
  <si>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</si>
  <si>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</si>
  <si>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</si>
  <si>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</si>
  <si>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</si>
  <si>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</si>
  <si>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</si>
  <si>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</si>
  <si>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</si>
  <si>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</si>
  <si>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</si>
  <si>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</si>
  <si>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</si>
  <si>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</si>
  <si>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</si>
  <si>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</si>
  <si>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</si>
  <si>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</si>
  <si>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</si>
  <si>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</si>
  <si>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</si>
  <si>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</si>
  <si>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</si>
  <si>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</si>
  <si>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</si>
  <si>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</si>
  <si>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</si>
  <si>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</si>
  <si>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</si>
  <si>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</si>
  <si>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</si>
  <si>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</si>
  <si>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</si>
  <si>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</si>
  <si>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</si>
  <si>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</si>
  <si>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</si>
  <si>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</si>
  <si>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</si>
  <si>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</si>
  <si>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</si>
  <si>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</si>
  <si>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</si>
  <si>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</si>
  <si>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</si>
  <si>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</si>
  <si>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</si>
  <si>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</si>
  <si>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</si>
  <si>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</si>
  <si>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</si>
  <si>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</si>
  <si>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</si>
  <si>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</si>
  <si>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</si>
  <si>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</si>
  <si>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</si>
  <si>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</si>
  <si>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</si>
  <si>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</si>
  <si>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</si>
  <si>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</si>
  <si>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</si>
  <si>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</si>
  <si>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</si>
  <si>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</si>
  <si>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</si>
  <si>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</si>
  <si>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</si>
  <si>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</si>
  <si>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</si>
  <si>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</si>
  <si>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</si>
  <si>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</si>
  <si>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</si>
  <si>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</si>
  <si>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</si>
  <si>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</si>
  <si>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</si>
  <si>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</si>
  <si>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</si>
  <si>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</si>
  <si>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</si>
  <si>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</si>
  <si>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</si>
  <si>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</si>
  <si>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</si>
  <si>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</si>
  <si>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</si>
  <si>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</si>
  <si>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</si>
  <si>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</si>
  <si>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</si>
  <si>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</si>
  <si>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</si>
  <si>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</si>
  <si>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</si>
  <si>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</si>
  <si>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</si>
  <si>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</si>
  <si>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</si>
  <si>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</si>
  <si>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</si>
  <si>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</si>
  <si>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</si>
  <si>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</si>
  <si>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</si>
  <si>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</si>
  <si>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</si>
  <si>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</si>
  <si>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</si>
  <si>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</si>
  <si>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</si>
  <si>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</si>
  <si>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</si>
  <si>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</si>
  <si>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</si>
  <si>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</si>
  <si>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</si>
  <si>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</si>
  <si>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</si>
  <si>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</si>
  <si>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</si>
  <si>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</si>
  <si>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</si>
  <si>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</si>
  <si>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</si>
  <si>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</si>
  <si>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</si>
  <si>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</si>
  <si>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</si>
  <si>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</si>
  <si>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</si>
  <si>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</si>
  <si>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</si>
  <si>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</si>
  <si>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</si>
  <si>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</si>
  <si>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</si>
  <si>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</si>
  <si>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</si>
  <si>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</si>
  <si>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</si>
  <si>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</si>
  <si>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</si>
  <si>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</si>
  <si>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</si>
  <si>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</si>
  <si>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</si>
  <si>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</si>
  <si>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</si>
  <si>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</si>
  <si>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</si>
  <si>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</si>
  <si>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</si>
  <si>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</si>
  <si>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</si>
  <si>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</si>
  <si>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</si>
  <si>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</si>
  <si>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</si>
  <si>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</si>
  <si>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</si>
  <si>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</si>
  <si>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</si>
  <si>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</si>
  <si>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</si>
  <si>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</si>
  <si>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</si>
  <si>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</si>
  <si>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</si>
  <si>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</si>
  <si>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</si>
  <si>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</si>
  <si>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</si>
  <si>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</si>
  <si>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</si>
  <si>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</si>
  <si>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</si>
  <si>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</si>
  <si>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</si>
  <si>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</si>
  <si>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</si>
  <si>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</si>
  <si>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</si>
  <si>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</si>
  <si>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</si>
  <si>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</si>
  <si>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</si>
  <si>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</si>
  <si>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</si>
  <si>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</si>
  <si>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</si>
  <si>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</si>
  <si>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</si>
  <si>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</si>
  <si>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</si>
  <si>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</si>
  <si>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</si>
  <si>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</si>
  <si>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</si>
  <si>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</si>
  <si>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</si>
  <si>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</si>
  <si>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</si>
  <si>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</si>
  <si>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</si>
  <si>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</si>
  <si>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</si>
  <si>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</si>
  <si>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</si>
  <si>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</si>
  <si>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</si>
  <si>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</si>
  <si>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</si>
  <si>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</si>
  <si>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</si>
  <si>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</si>
  <si>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</si>
  <si>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</si>
  <si>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</si>
  <si>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</si>
  <si>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</si>
  <si>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</si>
  <si>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</si>
  <si>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</si>
  <si>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</si>
  <si>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</si>
  <si>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</si>
  <si>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</si>
  <si>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</si>
  <si>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</si>
  <si>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</si>
  <si>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</si>
  <si>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</si>
  <si>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</si>
  <si>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</si>
  <si>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</si>
  <si>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</si>
  <si>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</si>
  <si>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</si>
  <si>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</si>
  <si>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</si>
  <si>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</si>
  <si>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</si>
  <si>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</si>
  <si>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</si>
  <si>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</si>
  <si>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</si>
  <si>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</si>
  <si>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</si>
  <si>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</si>
  <si>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</si>
  <si>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</si>
  <si>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</si>
  <si>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</si>
  <si>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</si>
  <si>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</si>
  <si>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</si>
  <si>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</si>
  <si>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</si>
  <si>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</si>
  <si>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</si>
  <si>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</si>
  <si>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</si>
  <si>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</si>
  <si>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</si>
  <si>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</si>
  <si>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</si>
  <si>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</si>
  <si>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</si>
  <si>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</si>
  <si>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</si>
  <si>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</si>
  <si>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</si>
  <si>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</si>
  <si>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</si>
  <si>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</si>
  <si>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</si>
  <si>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</si>
  <si>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</si>
  <si>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</si>
  <si>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</si>
  <si>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</si>
  <si>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</si>
  <si>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</si>
  <si>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</si>
  <si>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</si>
  <si>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</si>
  <si>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</si>
  <si>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</si>
  <si>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</si>
  <si>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</si>
  <si>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</si>
  <si>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</si>
  <si>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</si>
  <si>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</si>
  <si>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</si>
  <si>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</si>
  <si>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</si>
  <si>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</si>
  <si>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</si>
  <si>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</si>
  <si>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</si>
  <si>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</si>
  <si>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</si>
  <si>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</si>
  <si>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</si>
  <si>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</si>
  <si>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</si>
  <si>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</si>
  <si>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</si>
  <si>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</si>
  <si>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</si>
  <si>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</si>
  <si>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</si>
  <si>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</si>
  <si>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</si>
  <si>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</si>
  <si>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</si>
  <si>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</si>
  <si>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</si>
  <si>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</si>
  <si>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</si>
  <si>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</si>
  <si>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</si>
  <si>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</si>
  <si>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</si>
  <si>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</si>
  <si>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</si>
  <si>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</si>
  <si>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</si>
  <si>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</si>
  <si>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</si>
  <si>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</si>
  <si>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</si>
  <si>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</si>
  <si>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</si>
  <si>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</si>
  <si>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</si>
  <si>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</si>
  <si>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</si>
  <si>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</si>
  <si>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</si>
  <si>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</si>
  <si>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</si>
  <si>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</si>
  <si>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</si>
  <si>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</si>
  <si>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</si>
  <si>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</si>
  <si>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</si>
  <si>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</si>
  <si>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</si>
  <si>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</si>
  <si>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</si>
  <si>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</si>
  <si>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</si>
  <si>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</si>
  <si>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</si>
  <si>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</si>
  <si>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</si>
  <si>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</si>
  <si>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</si>
  <si>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</si>
  <si>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</si>
  <si>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</si>
  <si>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</si>
  <si>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</si>
  <si>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</si>
  <si>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</si>
  <si>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</si>
  <si>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</si>
  <si>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</si>
  <si>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</si>
  <si>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</si>
  <si>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</si>
  <si>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</si>
  <si>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</si>
  <si>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</si>
  <si>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</si>
  <si>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</si>
  <si>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</si>
  <si>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</si>
  <si>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</si>
  <si>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</si>
  <si>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</si>
  <si>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</si>
  <si>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</si>
  <si>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</si>
  <si>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</si>
  <si>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</si>
  <si>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</si>
  <si>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</si>
  <si>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</si>
  <si>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</si>
  <si>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</si>
  <si>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</si>
  <si>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</si>
  <si>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</si>
  <si>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</si>
  <si>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</si>
  <si>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</si>
  <si>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</si>
  <si>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</si>
  <si>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</si>
  <si>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</si>
  <si>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</si>
  <si>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</si>
  <si>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</si>
  <si>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</si>
  <si>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</si>
  <si>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</si>
  <si>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</si>
  <si>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</si>
  <si>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</si>
  <si>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</si>
  <si>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</si>
  <si>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</si>
  <si>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</si>
  <si>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</si>
  <si>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</si>
  <si>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</si>
  <si>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</si>
  <si>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</si>
  <si>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</si>
  <si>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</si>
  <si>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</si>
  <si>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</si>
  <si>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</si>
  <si>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</si>
  <si>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</si>
  <si>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</si>
  <si>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</si>
  <si>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</si>
  <si>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</si>
  <si>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</si>
  <si>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</si>
  <si>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</si>
  <si>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</si>
  <si>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</si>
  <si>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</si>
  <si>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</si>
  <si>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</si>
  <si>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</si>
  <si>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</si>
  <si>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</si>
  <si>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</si>
  <si>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</si>
  <si>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</si>
  <si>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</si>
  <si>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</si>
  <si>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</si>
  <si>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</si>
  <si>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</si>
  <si>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</si>
  <si>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</si>
  <si>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</si>
  <si>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</si>
  <si>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</si>
  <si>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</si>
  <si>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</si>
  <si>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</si>
  <si>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</si>
  <si>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</si>
  <si>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</si>
  <si>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</si>
  <si>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</si>
  <si>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</si>
  <si>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</si>
  <si>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</si>
  <si>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</si>
  <si>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</si>
  <si>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</si>
  <si>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</si>
  <si>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</si>
  <si>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</si>
  <si>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</si>
  <si>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</si>
  <si>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</si>
  <si>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</si>
  <si>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</si>
  <si>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</si>
  <si>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</si>
  <si>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</si>
  <si>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</si>
  <si>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</si>
  <si>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</si>
  <si>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</si>
  <si>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</si>
  <si>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</si>
  <si>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</si>
  <si>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</si>
  <si>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</si>
  <si>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</si>
  <si>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</si>
  <si>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</si>
  <si>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</si>
  <si>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</si>
  <si>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</si>
  <si>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</si>
  <si>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</si>
  <si>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</si>
  <si>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</si>
  <si>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</si>
  <si>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</si>
  <si>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</si>
  <si>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</si>
  <si>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</si>
  <si>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</si>
  <si>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</si>
  <si>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</si>
  <si>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</si>
  <si>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</si>
  <si>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</si>
  <si>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</si>
  <si>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</si>
  <si>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</si>
  <si>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</si>
  <si>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</si>
  <si>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</si>
  <si>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</si>
  <si>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</si>
  <si>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</si>
  <si>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</si>
  <si>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</si>
  <si>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</si>
  <si>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</si>
  <si>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</si>
  <si>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</si>
  <si>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</si>
  <si>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</si>
  <si>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</si>
  <si>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</si>
  <si>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</si>
  <si>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</si>
  <si>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</si>
  <si>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</si>
  <si>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</si>
  <si>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</si>
  <si>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</si>
  <si>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</si>
  <si>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</si>
  <si>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</si>
  <si>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</si>
  <si>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</si>
  <si>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</si>
  <si>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</si>
  <si>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</si>
  <si>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</si>
  <si>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</si>
  <si>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</si>
  <si>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</si>
  <si>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</si>
  <si>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</si>
  <si>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</si>
  <si>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</si>
  <si>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</si>
  <si>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</si>
  <si>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</si>
  <si>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</si>
  <si>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</si>
  <si>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</si>
  <si>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</si>
  <si>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</si>
  <si>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</si>
  <si>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</si>
  <si>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</si>
  <si>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</si>
  <si>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</si>
  <si>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</si>
  <si>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</si>
  <si>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</si>
  <si>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</si>
  <si>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</si>
  <si>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</si>
  <si>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</si>
  <si>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</si>
  <si>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</si>
  <si>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</si>
  <si>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</si>
  <si>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</si>
  <si>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</si>
  <si>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</si>
  <si>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</si>
  <si>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</si>
  <si>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</si>
  <si>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</si>
  <si>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</si>
  <si>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</si>
  <si>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</si>
  <si>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</si>
  <si>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</si>
  <si>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</si>
  <si>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</si>
  <si>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</si>
  <si>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</si>
  <si>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</si>
  <si>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</si>
  <si>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</si>
  <si>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</si>
  <si>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</si>
  <si>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</si>
  <si>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</si>
  <si>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</si>
  <si>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</si>
  <si>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</si>
  <si>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</si>
  <si>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</si>
  <si>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</si>
  <si>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</si>
  <si>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</si>
  <si>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</si>
  <si>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</si>
  <si>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</si>
  <si>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</si>
  <si>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</si>
  <si>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</si>
  <si>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</si>
  <si>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</si>
  <si>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</si>
  <si>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</si>
  <si>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</si>
  <si>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</si>
  <si>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</si>
  <si>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</si>
  <si>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</si>
  <si>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</si>
  <si>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</si>
  <si>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</si>
  <si>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</si>
  <si>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</si>
  <si>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</si>
  <si>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</si>
  <si>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</si>
  <si>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</si>
  <si>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</si>
  <si>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</si>
  <si>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</si>
  <si>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</si>
  <si>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</si>
  <si>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</si>
  <si>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</si>
  <si>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</si>
  <si>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</si>
  <si>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</si>
  <si>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</si>
  <si>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</si>
  <si>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</si>
  <si>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</si>
  <si>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</si>
  <si>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</si>
  <si>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</si>
  <si>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</si>
  <si>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</si>
  <si>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</si>
  <si>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</si>
  <si>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</si>
  <si>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</si>
  <si>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</si>
  <si>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</si>
  <si>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</si>
  <si>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</si>
  <si>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</si>
  <si>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</si>
  <si>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</si>
  <si>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</si>
  <si>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</si>
  <si>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</si>
  <si>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</si>
  <si>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</si>
  <si>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</si>
  <si>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</si>
  <si>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</si>
  <si>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</si>
  <si>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</si>
  <si>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</si>
  <si>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</si>
  <si>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</si>
  <si>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</si>
  <si>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</si>
  <si>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</si>
  <si>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</si>
  <si>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</si>
  <si>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</si>
  <si>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</si>
  <si>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</si>
  <si>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</si>
  <si>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</si>
  <si>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</si>
  <si>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</si>
  <si>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</si>
  <si>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</si>
  <si>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</si>
  <si>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</si>
  <si>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</si>
  <si>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</si>
  <si>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</si>
  <si>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</si>
  <si>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</si>
  <si>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</si>
  <si>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</si>
  <si>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</si>
  <si>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</si>
  <si>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</si>
  <si>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</si>
  <si>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</si>
  <si>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</si>
  <si>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</si>
  <si>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</si>
  <si>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</si>
  <si>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</si>
  <si>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</si>
  <si>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</si>
  <si>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</si>
  <si>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</si>
  <si>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</si>
  <si>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</si>
  <si>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</si>
  <si>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</si>
  <si>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</si>
  <si>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</si>
  <si>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</si>
  <si>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</si>
  <si>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</si>
  <si>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</si>
  <si>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</si>
  <si>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</si>
  <si>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</si>
  <si>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</si>
  <si>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</si>
  <si>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</si>
  <si>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</si>
  <si>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</si>
  <si>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</si>
  <si>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</si>
  <si>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</si>
  <si>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</si>
  <si>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</si>
  <si>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</si>
  <si>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</si>
  <si>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</si>
  <si>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</si>
  <si>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</si>
  <si>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</si>
  <si>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</si>
  <si>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</si>
  <si>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</si>
  <si>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</si>
  <si>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</si>
  <si>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</si>
  <si>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</si>
  <si>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</si>
  <si>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</si>
  <si>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</si>
  <si>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</si>
  <si>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</si>
  <si>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</si>
  <si>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</si>
  <si>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</si>
  <si>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</si>
  <si>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</si>
  <si>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</si>
  <si>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</si>
  <si>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</si>
  <si>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</si>
  <si>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</si>
  <si>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</si>
  <si>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</si>
  <si>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</si>
  <si>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</si>
  <si>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</si>
  <si>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</si>
  <si>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</si>
  <si>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</si>
  <si>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</si>
  <si>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</si>
  <si>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</si>
  <si>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</si>
  <si>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</si>
  <si>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</si>
  <si>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</si>
  <si>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</si>
  <si>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</si>
  <si>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</si>
  <si>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</si>
  <si>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</si>
  <si>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</si>
  <si>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</si>
  <si>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</si>
  <si>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</si>
  <si>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</si>
  <si>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</si>
  <si>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</si>
  <si>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</si>
  <si>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</si>
  <si>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</si>
  <si>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</si>
  <si>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</si>
  <si>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</si>
  <si>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</si>
  <si>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</si>
  <si>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</si>
  <si>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</si>
  <si>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</si>
  <si>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</si>
  <si>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</si>
  <si>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</si>
  <si>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</si>
  <si>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</si>
  <si>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</si>
  <si>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</si>
  <si>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</si>
  <si>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</si>
  <si>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</si>
  <si>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</si>
  <si>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</si>
  <si>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</si>
  <si>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</si>
  <si>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</si>
  <si>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</si>
  <si>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</si>
  <si>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</si>
  <si>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</si>
  <si>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</si>
  <si>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</si>
  <si>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</si>
  <si>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</si>
  <si>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</si>
  <si>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</si>
  <si>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</si>
  <si>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</si>
  <si>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</si>
  <si>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</si>
  <si>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</si>
  <si>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</si>
  <si>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</si>
  <si>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</si>
  <si>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</si>
  <si>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</si>
  <si>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</si>
  <si>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</si>
  <si>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</si>
  <si>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</si>
  <si>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</si>
  <si>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</si>
  <si>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</si>
  <si>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</si>
  <si>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</si>
  <si>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</si>
  <si>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</si>
  <si>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</si>
  <si>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</si>
  <si>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</si>
  <si>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</si>
  <si>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</si>
  <si>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</si>
  <si>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</si>
  <si>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</si>
  <si>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</si>
  <si>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</si>
  <si>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</si>
  <si>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</si>
  <si>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</si>
  <si>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</si>
  <si>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</si>
  <si>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</si>
  <si>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</si>
  <si>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</si>
  <si>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</si>
  <si>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</si>
  <si>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</si>
  <si>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</si>
  <si>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</si>
  <si>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</si>
  <si>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</si>
  <si>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</si>
  <si>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</si>
  <si>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</si>
  <si>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</si>
  <si>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</si>
  <si>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</si>
  <si>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</si>
  <si>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</si>
  <si>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</si>
  <si>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</si>
  <si>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</si>
  <si>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</si>
  <si>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</si>
  <si>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</si>
  <si>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</si>
  <si>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</si>
  <si>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</si>
  <si>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</si>
  <si>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</si>
  <si>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</si>
  <si>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</si>
  <si>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</si>
  <si>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</si>
  <si>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</si>
  <si>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</si>
  <si>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</si>
  <si>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</si>
  <si>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</si>
  <si>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</si>
  <si>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</si>
  <si>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</si>
  <si>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</si>
  <si>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</si>
  <si>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</si>
  <si>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</si>
  <si>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</si>
  <si>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</si>
  <si>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</si>
  <si>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</si>
  <si>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</si>
  <si>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</si>
  <si>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</si>
  <si>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</si>
  <si>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</si>
  <si>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</si>
  <si>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</si>
  <si>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</si>
  <si>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</si>
  <si>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</si>
  <si>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</si>
  <si>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</si>
  <si>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</si>
  <si>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</si>
  <si>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</si>
  <si>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</si>
  <si>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</si>
  <si>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</si>
  <si>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</si>
  <si>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</si>
  <si>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</si>
  <si>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</si>
  <si>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</si>
  <si>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</si>
  <si>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</si>
  <si>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</si>
  <si>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</si>
  <si>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</si>
  <si>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</si>
  <si>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</si>
  <si>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</si>
  <si>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</si>
  <si>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</si>
  <si>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</si>
  <si>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</si>
  <si>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</si>
  <si>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</si>
  <si>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</si>
  <si>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</si>
  <si>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</si>
  <si>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</si>
  <si>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</si>
  <si>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</si>
  <si>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</si>
  <si>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</si>
  <si>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</si>
  <si>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</si>
  <si>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</si>
  <si>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</si>
  <si>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</si>
  <si>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</si>
  <si>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</si>
  <si>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</si>
  <si>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</si>
  <si>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</si>
  <si>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</si>
  <si>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</si>
  <si>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</si>
  <si>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</si>
  <si>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</si>
  <si>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</si>
  <si>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</si>
  <si>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</si>
  <si>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</si>
  <si>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</si>
  <si>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</si>
  <si>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</si>
  <si>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</si>
  <si>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</si>
  <si>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</si>
  <si>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</si>
  <si>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</si>
  <si>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</si>
  <si>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</si>
  <si>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</si>
  <si>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</si>
  <si>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</si>
  <si>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</si>
  <si>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</si>
  <si>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</si>
  <si>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</si>
  <si>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</si>
  <si>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</si>
  <si>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</si>
  <si>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</si>
  <si>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</si>
  <si>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</si>
  <si>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</si>
  <si>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</si>
  <si>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</si>
  <si>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</si>
  <si>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</si>
  <si>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</si>
  <si>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</si>
  <si>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</si>
  <si>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</si>
  <si>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</si>
  <si>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</si>
  <si>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</si>
  <si>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</si>
  <si>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</si>
  <si>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</si>
  <si>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</si>
  <si>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</si>
  <si>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</si>
  <si>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</si>
  <si>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</si>
  <si>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</si>
  <si>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</si>
  <si>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</si>
  <si>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</si>
  <si>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</si>
  <si>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</si>
  <si>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</si>
  <si>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</si>
  <si>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</si>
  <si>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</si>
  <si>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</si>
  <si>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</si>
  <si>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</si>
  <si>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</si>
  <si>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</si>
  <si>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</si>
  <si>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</si>
  <si>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</si>
  <si>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</si>
  <si>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</si>
  <si>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</si>
  <si>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</si>
  <si>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</si>
  <si>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</si>
  <si>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</si>
  <si>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</si>
  <si>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</si>
  <si>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</si>
  <si>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</si>
  <si>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</si>
  <si>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</si>
  <si>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</si>
  <si>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</si>
  <si>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</si>
  <si>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</si>
  <si>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</si>
  <si>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</si>
  <si>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</si>
  <si>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</si>
  <si>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</si>
  <si>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</si>
  <si>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</si>
  <si>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</si>
  <si>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</si>
  <si>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</si>
  <si>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</si>
  <si>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</si>
  <si>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</si>
  <si>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</si>
  <si>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</si>
  <si>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</si>
  <si>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</si>
  <si>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</si>
  <si>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</si>
  <si>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</si>
  <si>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</si>
  <si>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</si>
  <si>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</si>
  <si>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</si>
  <si>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</si>
  <si>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</si>
  <si>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</si>
  <si>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</si>
  <si>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</si>
  <si>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</si>
  <si>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</si>
  <si>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</si>
  <si>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</si>
  <si>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</si>
  <si>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</si>
  <si>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</si>
  <si>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</si>
  <si>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</si>
  <si>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</si>
  <si>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</si>
  <si>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</si>
  <si>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</si>
  <si>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</si>
  <si>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</si>
  <si>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</si>
  <si>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</si>
  <si>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</si>
  <si>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</si>
  <si>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</si>
  <si>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</si>
  <si>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</si>
  <si>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</si>
  <si>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</si>
  <si>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</si>
  <si>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</si>
  <si>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</si>
  <si>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</si>
  <si>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</si>
  <si>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</si>
  <si>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</si>
  <si>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</si>
  <si>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</si>
  <si>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</si>
  <si>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</si>
  <si>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</si>
  <si>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</si>
  <si>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</si>
  <si>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</si>
  <si>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</si>
  <si>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</si>
  <si>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</si>
  <si>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</si>
  <si>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</si>
  <si>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</si>
  <si>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</si>
  <si>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</si>
  <si>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</si>
  <si>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</si>
  <si>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</si>
  <si>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</si>
  <si>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</si>
  <si>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</si>
  <si>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</si>
  <si>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</si>
  <si>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</si>
  <si>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</si>
  <si>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</si>
  <si>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</si>
  <si>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</si>
  <si>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</si>
  <si>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</si>
  <si>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</si>
  <si>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</si>
  <si>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</si>
  <si>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</si>
  <si>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</si>
  <si>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</si>
  <si>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</si>
  <si>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</si>
  <si>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</si>
  <si>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</si>
  <si>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</si>
  <si>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</si>
  <si>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</si>
  <si>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</si>
  <si>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</si>
  <si>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</si>
  <si>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</si>
  <si>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</si>
  <si>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</si>
  <si>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</si>
  <si>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</si>
  <si>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</si>
  <si>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</si>
  <si>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</si>
  <si>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</si>
  <si>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</si>
  <si>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</si>
  <si>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</si>
  <si>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</si>
  <si>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</si>
  <si>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</si>
  <si>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</si>
  <si>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</si>
  <si>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</si>
  <si>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</si>
  <si>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</si>
  <si>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</si>
  <si>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</si>
  <si>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</si>
  <si>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</si>
  <si>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</si>
  <si>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</si>
  <si>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</si>
  <si>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</si>
  <si>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</si>
  <si>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</si>
  <si>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</si>
  <si>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</si>
  <si>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</si>
  <si>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</si>
  <si>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</si>
  <si>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</si>
  <si>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</si>
  <si>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</si>
  <si>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</si>
  <si>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</si>
  <si>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</si>
  <si>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</si>
  <si>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</si>
  <si>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</si>
  <si>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</si>
  <si>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</si>
  <si>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</si>
  <si>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</si>
  <si>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</si>
  <si>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</si>
  <si>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</si>
  <si>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</si>
  <si>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</si>
  <si>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</si>
  <si>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</si>
  <si>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</si>
  <si>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</si>
  <si>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</si>
  <si>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</si>
  <si>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</si>
  <si>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</si>
  <si>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</si>
  <si>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</si>
  <si>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</si>
  <si>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</si>
  <si>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</si>
  <si>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</si>
  <si>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</si>
  <si>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</si>
  <si>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</si>
  <si>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</si>
  <si>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</si>
  <si>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</si>
  <si>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</si>
  <si>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</si>
  <si>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</si>
  <si>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</si>
  <si>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</si>
  <si>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</si>
  <si>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</si>
  <si>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</si>
  <si>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</si>
  <si>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</si>
  <si>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</si>
  <si>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</si>
  <si>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</si>
  <si>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</si>
  <si>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</si>
  <si>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</si>
  <si>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</si>
  <si>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</si>
  <si>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</si>
  <si>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</si>
  <si>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</si>
  <si>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</si>
  <si>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</si>
  <si>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</si>
  <si>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</si>
  <si>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</si>
  <si>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</si>
  <si>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</si>
  <si>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</si>
  <si>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</si>
  <si>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</si>
  <si>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</si>
  <si>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</si>
  <si>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</si>
  <si>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</si>
  <si>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</si>
  <si>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</si>
  <si>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</si>
  <si>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</si>
  <si>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</si>
  <si>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</si>
  <si>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</si>
  <si>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</si>
  <si>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</si>
  <si>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</si>
  <si>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</si>
  <si>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</si>
  <si>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</si>
  <si>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</si>
  <si>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</si>
  <si>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</si>
  <si>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</si>
  <si>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</si>
  <si>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</si>
  <si>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</si>
  <si>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</si>
  <si>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</si>
  <si>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</si>
  <si>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</si>
  <si>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</si>
  <si>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</si>
  <si>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</si>
  <si>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</si>
  <si>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</si>
  <si>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</si>
  <si>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</si>
  <si>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</si>
  <si>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</si>
  <si>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</si>
  <si>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</si>
  <si>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</si>
  <si>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</si>
  <si>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</si>
  <si>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</si>
  <si>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</si>
  <si>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</si>
  <si>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</si>
  <si>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</si>
  <si>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</si>
  <si>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</si>
  <si>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</si>
  <si>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</si>
  <si>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</si>
  <si>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</si>
  <si>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</si>
  <si>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</si>
  <si>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</si>
  <si>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</si>
  <si>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</si>
  <si>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</si>
  <si>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</si>
  <si>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</si>
  <si>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</si>
  <si>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</si>
  <si>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</si>
  <si>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</si>
  <si>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</si>
  <si>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</si>
  <si>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</si>
  <si>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</si>
  <si>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</si>
  <si>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</si>
  <si>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</si>
  <si>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</si>
  <si>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</si>
  <si>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</si>
  <si>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</si>
  <si>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</si>
  <si>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</si>
  <si>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</si>
  <si>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</si>
  <si>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</si>
  <si>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</si>
  <si>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</si>
  <si>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</si>
  <si>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</si>
  <si>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</si>
  <si>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</si>
  <si>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</si>
  <si>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</si>
  <si>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</si>
  <si>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</si>
  <si>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</si>
  <si>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</si>
  <si>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</si>
  <si>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</si>
  <si>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</si>
  <si>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</si>
  <si>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</si>
  <si>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</si>
  <si>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</si>
  <si>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</si>
  <si>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</si>
  <si>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</si>
  <si>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</si>
  <si>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</si>
  <si>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</si>
  <si>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</si>
  <si>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</si>
  <si>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</si>
  <si>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</si>
  <si>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</si>
  <si>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</si>
  <si>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</si>
  <si>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</si>
  <si>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</si>
  <si>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</si>
  <si>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</si>
  <si>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</si>
  <si>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</si>
  <si>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</si>
  <si>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</si>
  <si>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</si>
  <si>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</si>
  <si>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</si>
  <si>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</si>
  <si>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</si>
  <si>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</si>
  <si>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</si>
  <si>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</si>
  <si>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</si>
  <si>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</si>
  <si>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</si>
  <si>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</si>
  <si>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</si>
  <si>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</si>
  <si>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</si>
  <si>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</si>
  <si>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</si>
  <si>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</si>
  <si>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</si>
  <si>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</si>
  <si>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</si>
  <si>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</si>
  <si>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</si>
  <si>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</si>
  <si>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</si>
  <si>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</si>
  <si>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</si>
  <si>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</si>
  <si>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</si>
  <si>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</si>
  <si>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</si>
  <si>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</si>
  <si>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</si>
  <si>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</si>
  <si>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</si>
  <si>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</si>
  <si>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</si>
  <si>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</si>
  <si>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</si>
  <si>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</si>
  <si>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</si>
  <si>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</si>
  <si>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</si>
  <si>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</si>
  <si>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</si>
  <si>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</si>
  <si>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</si>
  <si>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</si>
  <si>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</si>
  <si>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</si>
  <si>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</si>
  <si>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</si>
  <si>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</si>
  <si>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</si>
  <si>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</si>
  <si>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</si>
  <si>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</si>
  <si>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</si>
  <si>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</si>
  <si>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</si>
  <si>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</si>
  <si>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</si>
  <si>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</si>
  <si>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</si>
  <si>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Estudio de climatologia de las microcuencas.</t>
  </si>
  <si>
    <t>Número</t>
  </si>
  <si>
    <t xml:space="preserve">Estudio de la temperatura y evapotranspiración en la microcuencas. </t>
  </si>
  <si>
    <t>Estudio de la precipitación en la cuenca, como una base para la modelación matemática precipitación – escorrentía.</t>
  </si>
  <si>
    <t xml:space="preserve">Estudio del funcionamiento de la cuenca como un sistema integral, cuantificación de los componentes del ciclo hidrológico de la cuenca (precipitación, evaporación, infiltración, escorrentía, etc.) </t>
  </si>
  <si>
    <t xml:space="preserve">Determinar la capacidad del almacenamiento en la cuenca y su aporte a la disponibilidad. </t>
  </si>
  <si>
    <t>Realizar el balance hídrico.</t>
  </si>
  <si>
    <t>Estimar los caudales máximos y mínimos en los puntos de interés del río principal.</t>
  </si>
  <si>
    <t>Caracterización de los vertimientos realizados a los cuerpos de agua superficiales.</t>
  </si>
  <si>
    <t xml:space="preserve">custodia y administración </t>
  </si>
  <si>
    <t>Cercado</t>
  </si>
  <si>
    <t>Compra predio</t>
  </si>
  <si>
    <t>Restauración Ecologica</t>
  </si>
  <si>
    <t>Porcentaje</t>
  </si>
  <si>
    <t>Preservación y conservación ambiental</t>
  </si>
  <si>
    <t>Saneamiento ambiental</t>
  </si>
  <si>
    <t>Comunicación y difusión social de información</t>
  </si>
  <si>
    <t>Adecuación hidráulica de las quebradas</t>
  </si>
  <si>
    <t>Interventoría para la adecuación hidráulica de las quebradas</t>
  </si>
  <si>
    <t>kilometro</t>
  </si>
  <si>
    <t>Apoyo técnico y profesional para realizar actividades de diagnóstico sobre el impacto socioambiental y cultural en las comunidades y microcuencas afectadas por el desarrollo del polígono minero</t>
  </si>
  <si>
    <t>LUIS FERNANDO VIÑA LEONARDI</t>
  </si>
  <si>
    <t>Gastos notariales y de registro</t>
  </si>
  <si>
    <t>Avalúos comerciales</t>
  </si>
  <si>
    <t>Levantamientos topográficos</t>
  </si>
  <si>
    <t>Estudios de títulos</t>
  </si>
  <si>
    <t xml:space="preserve">Pago por servicios ambientales </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</si>
  <si>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</si>
  <si>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</si>
  <si>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</si>
  <si>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</si>
  <si>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</si>
  <si>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</si>
  <si>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</si>
  <si>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</si>
  <si>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</si>
  <si>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</si>
  <si>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</si>
  <si>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</si>
  <si>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</si>
  <si>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</si>
  <si>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r>
      <t xml:space="preserve">Acciones de seguimiento a los sectores productivos que generen vertimientos a los cuerpos de agua superficiales del municipio, </t>
    </r>
    <r>
      <rPr>
        <sz val="8"/>
        <color rgb="FFFF0000"/>
        <rFont val="Arial"/>
        <family val="2"/>
      </rPr>
      <t>mediante laboratorios y otros instrumentos</t>
    </r>
  </si>
  <si>
    <t>Mantenimiento, recuperación y limpieza de canales y acequias</t>
  </si>
  <si>
    <t>Ejecutado
1-Ener_30-Jun.</t>
  </si>
  <si>
    <t>CARACTERIZACIÓN DE BENEFICIARIOS 2018</t>
  </si>
  <si>
    <t>FUENTE: BASE DATOS CERTIFICADA POR EL DNP MAYO 2018</t>
  </si>
  <si>
    <t>Mantenimiento, recuperación y limpieza de cuerpos de agua superficiales (humedales, nacimientos, quebradas)</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</si>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</sst>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74">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0" fontId="48"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35" fillId="23" borderId="40" xfId="0" applyFont="1" applyFill="1" applyBorder="1" applyAlignment="1">
      <alignment horizontal="center" vertical="center" wrapText="1"/>
    </xf>
    <xf numFmtId="0" fontId="28" fillId="0" borderId="40" xfId="0" applyFont="1" applyBorder="1" applyAlignment="1">
      <alignment horizontal="justify" vertical="center" wrapText="1"/>
    </xf>
    <xf numFmtId="0" fontId="28" fillId="0" borderId="57" xfId="0" applyFont="1" applyBorder="1" applyAlignment="1">
      <alignment horizontal="justify" vertical="center" wrapText="1"/>
    </xf>
    <xf numFmtId="0" fontId="47" fillId="33" borderId="53" xfId="0" applyFont="1" applyFill="1" applyBorder="1" applyAlignment="1">
      <alignment horizontal="left" vertical="center" wrapText="1"/>
    </xf>
    <xf numFmtId="0" fontId="28" fillId="0" borderId="0" xfId="0" applyFont="1"/>
    <xf numFmtId="0" fontId="47" fillId="0" borderId="40" xfId="0" applyFont="1" applyBorder="1" applyAlignment="1">
      <alignment horizontal="left" vertical="center" wrapText="1"/>
    </xf>
    <xf numFmtId="0" fontId="47" fillId="0" borderId="57" xfId="0" applyFont="1" applyBorder="1" applyAlignment="1">
      <alignment horizontal="left" vertical="center" wrapText="1"/>
    </xf>
    <xf numFmtId="0" fontId="47" fillId="0" borderId="40" xfId="0" applyFont="1" applyBorder="1" applyAlignment="1">
      <alignment horizontal="justify" vertical="center" wrapText="1"/>
    </xf>
    <xf numFmtId="0" fontId="28" fillId="0" borderId="40" xfId="0" applyFont="1" applyBorder="1" applyAlignment="1">
      <alignment horizontal="left" vertical="center" wrapText="1"/>
    </xf>
    <xf numFmtId="0" fontId="28" fillId="0" borderId="57" xfId="0" applyFont="1" applyBorder="1" applyAlignment="1">
      <alignment horizontal="left" vertical="center" wrapText="1"/>
    </xf>
    <xf numFmtId="0" fontId="28" fillId="2" borderId="40" xfId="0" applyFont="1" applyFill="1" applyBorder="1" applyAlignment="1">
      <alignment horizontal="left" vertical="center" wrapText="1"/>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protection locked="0"/>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20"/>
  <sheetViews>
    <sheetView showGridLines="0" tabSelected="1" topLeftCell="A45" zoomScale="110" zoomScaleNormal="110" workbookViewId="0">
      <selection activeCell="P210" sqref="P210"/>
    </sheetView>
  </sheetViews>
  <sheetFormatPr baseColWidth="10" defaultRowHeight="14.25" x14ac:dyDescent="0.2"/>
  <cols>
    <col min="1" max="1" width="4.5703125" style="121" customWidth="1"/>
    <col min="2" max="2" width="12.7109375" style="195" customWidth="1"/>
    <col min="3" max="3" width="14.7109375" style="195" customWidth="1"/>
    <col min="4" max="4" width="19.140625"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22" width="10.7109375" style="121" customWidth="1"/>
    <col min="23" max="23" width="12.85546875" style="121" customWidth="1"/>
    <col min="24" max="24" width="10.7109375" style="121" customWidth="1"/>
    <col min="25" max="25" width="12.5703125" style="121" customWidth="1"/>
    <col min="26" max="26" width="10.7109375" style="121" customWidth="1"/>
    <col min="27" max="27" width="12.5703125" style="121" customWidth="1"/>
    <col min="28" max="35" width="10.7109375" style="121" customWidth="1"/>
    <col min="36" max="36" width="10.7109375" style="197" customWidth="1"/>
    <col min="37" max="37" width="14.140625" style="197" customWidth="1"/>
    <col min="38" max="43" width="5.140625" style="197" customWidth="1"/>
    <col min="44" max="44" width="7.140625" style="197" customWidth="1"/>
    <col min="45" max="45" width="6.42578125" style="197" customWidth="1"/>
    <col min="46" max="46" width="7" style="197" customWidth="1"/>
    <col min="47" max="47" width="7.42578125" style="197" customWidth="1"/>
    <col min="4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23" t="s">
        <v>2</v>
      </c>
      <c r="C2" s="924"/>
      <c r="D2" s="924"/>
      <c r="E2" s="924"/>
      <c r="F2" s="924"/>
      <c r="G2" s="924"/>
      <c r="H2" s="924"/>
      <c r="I2" s="924"/>
      <c r="J2" s="924"/>
      <c r="K2" s="924"/>
      <c r="L2" s="924"/>
      <c r="M2" s="924"/>
      <c r="N2" s="924"/>
      <c r="O2" s="924"/>
      <c r="P2" s="924"/>
      <c r="Q2" s="924"/>
      <c r="R2" s="924"/>
      <c r="S2" s="924"/>
      <c r="T2" s="924"/>
      <c r="U2" s="924"/>
      <c r="V2" s="924"/>
      <c r="W2" s="924"/>
      <c r="X2" s="924"/>
      <c r="Y2" s="924"/>
      <c r="Z2" s="924"/>
      <c r="AA2" s="924"/>
      <c r="AB2" s="924"/>
      <c r="AC2" s="924"/>
      <c r="AD2" s="924"/>
      <c r="AE2" s="924"/>
      <c r="AF2" s="924"/>
      <c r="AG2" s="924"/>
      <c r="AH2" s="924"/>
      <c r="AI2" s="924"/>
      <c r="AJ2" s="924"/>
      <c r="AK2" s="924"/>
      <c r="AL2" s="924"/>
      <c r="AM2" s="924"/>
      <c r="AN2" s="924"/>
      <c r="AO2" s="924"/>
      <c r="AP2" s="924"/>
      <c r="AQ2" s="924"/>
      <c r="AR2" s="924"/>
      <c r="AS2" s="924"/>
      <c r="AT2" s="924"/>
      <c r="AU2" s="924"/>
      <c r="AV2" s="924"/>
      <c r="AW2" s="924"/>
      <c r="AX2" s="924"/>
      <c r="AY2" s="924"/>
      <c r="AZ2" s="924"/>
      <c r="BA2" s="924"/>
      <c r="BB2" s="924"/>
      <c r="BC2" s="925"/>
      <c r="BE2" s="926"/>
      <c r="BF2" s="928" t="s">
        <v>1669</v>
      </c>
      <c r="BG2" s="929"/>
      <c r="BH2" s="929"/>
      <c r="BI2" s="929"/>
      <c r="BJ2" s="929"/>
      <c r="BK2" s="929"/>
      <c r="BL2" s="929"/>
    </row>
    <row r="3" spans="1:64" ht="15.75" x14ac:dyDescent="0.2">
      <c r="B3" s="942" t="s">
        <v>1975</v>
      </c>
      <c r="C3" s="943"/>
      <c r="D3" s="943"/>
      <c r="E3" s="943"/>
      <c r="F3" s="943"/>
      <c r="G3" s="943"/>
      <c r="H3" s="943"/>
      <c r="I3" s="943"/>
      <c r="J3" s="943"/>
      <c r="K3" s="943"/>
      <c r="L3" s="943"/>
      <c r="M3" s="892">
        <v>2020</v>
      </c>
      <c r="N3" s="893">
        <v>2019</v>
      </c>
      <c r="O3" s="894"/>
      <c r="P3" s="895"/>
      <c r="Q3" s="125" t="e">
        <f>VLOOKUP(N3,#REF!,2,0)</f>
        <v>#REF!</v>
      </c>
      <c r="R3" s="125">
        <f>VLOOKUP(N3,$N$316:$O$320,2,0)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27"/>
      <c r="BF3" s="928"/>
      <c r="BG3" s="929"/>
      <c r="BH3" s="929"/>
      <c r="BI3" s="929"/>
      <c r="BJ3" s="929"/>
      <c r="BK3" s="929"/>
      <c r="BL3" s="929"/>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930" t="str">
        <f>VLOOKUP($D$9,'CONSOLIDADO PLAN DESARROLLO'!$DT$9:$DZ$62,3,0)</f>
        <v>E3. - Infraestructura, Planeación, Ambiente y Servicios Públicos</v>
      </c>
      <c r="D5" s="930"/>
      <c r="E5" s="930"/>
      <c r="F5" s="930"/>
      <c r="G5" s="930"/>
      <c r="H5" s="930"/>
      <c r="I5" s="931"/>
      <c r="J5" s="932" t="s">
        <v>1671</v>
      </c>
      <c r="K5" s="933"/>
      <c r="L5" s="934" t="str">
        <f>VLOOKUP($D$9,'CONSOLIDADO PLAN DESARROLLO'!$DT$9:$DZ$62,5,0)</f>
        <v>Ambiental</v>
      </c>
      <c r="M5" s="934"/>
      <c r="N5" s="934"/>
      <c r="O5" s="934"/>
      <c r="P5" s="934"/>
      <c r="Q5" s="934"/>
      <c r="R5" s="934"/>
      <c r="S5" s="934"/>
      <c r="T5" s="934"/>
      <c r="U5" s="935"/>
      <c r="V5" s="936" t="s">
        <v>1783</v>
      </c>
      <c r="W5" s="937"/>
      <c r="X5" s="937"/>
      <c r="Y5" s="908"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08"/>
      <c r="AA5" s="908"/>
      <c r="AB5" s="908"/>
      <c r="AC5" s="908"/>
      <c r="AD5" s="908"/>
      <c r="AE5" s="908"/>
      <c r="AF5" s="908"/>
      <c r="AG5" s="908"/>
      <c r="AH5" s="908"/>
      <c r="AI5" s="908"/>
      <c r="AJ5" s="908"/>
      <c r="AK5" s="908"/>
      <c r="AL5" s="908"/>
      <c r="AM5" s="908"/>
      <c r="AN5" s="908"/>
      <c r="AO5" s="908"/>
      <c r="AP5" s="908"/>
      <c r="AQ5" s="908"/>
      <c r="AR5" s="908"/>
      <c r="AS5" s="908"/>
      <c r="AT5" s="908"/>
      <c r="AU5" s="908"/>
      <c r="AV5" s="908"/>
      <c r="AW5" s="908"/>
      <c r="AX5" s="908"/>
      <c r="AY5" s="908"/>
      <c r="AZ5" s="908"/>
      <c r="BA5" s="908"/>
      <c r="BB5" s="908"/>
      <c r="BC5" s="938"/>
    </row>
    <row r="6" spans="1:64" ht="15" customHeight="1" thickBot="1" x14ac:dyDescent="0.25">
      <c r="B6" s="132" t="s">
        <v>1672</v>
      </c>
      <c r="C6" s="908" t="str">
        <f>VLOOKUP($D$9,'CONSOLIDADO PLAN DESARROLLO'!$DT$9:$DZ$62,6,0)</f>
        <v>E3.P_G - AGUA</v>
      </c>
      <c r="D6" s="908"/>
      <c r="E6" s="908"/>
      <c r="F6" s="909"/>
      <c r="G6" s="1009" t="s">
        <v>1785</v>
      </c>
      <c r="H6" s="1010"/>
      <c r="I6" s="1010"/>
      <c r="J6" s="1010"/>
      <c r="K6" s="1011" t="str">
        <f>VLOOKUP($D$9,'CONSOLIDADO PLAN DESARROLLO'!$DT$9:$DZ$62,7,0)</f>
        <v>Implementar acciones de protección, conservación y uso racional del recurso hídrico</v>
      </c>
      <c r="L6" s="1011"/>
      <c r="M6" s="1011"/>
      <c r="N6" s="1011"/>
      <c r="O6" s="1011"/>
      <c r="P6" s="1011"/>
      <c r="Q6" s="1012"/>
      <c r="R6" s="910" t="s">
        <v>1968</v>
      </c>
      <c r="S6" s="911"/>
      <c r="T6" s="911"/>
      <c r="U6" s="911"/>
      <c r="V6" s="912"/>
      <c r="W6" s="912"/>
      <c r="X6" s="912"/>
      <c r="Y6" s="912"/>
      <c r="Z6" s="912"/>
      <c r="AA6" s="912"/>
      <c r="AB6" s="912"/>
      <c r="AC6" s="912"/>
      <c r="AD6" s="912"/>
      <c r="AE6" s="912"/>
      <c r="AF6" s="912"/>
      <c r="AG6" s="912"/>
      <c r="AH6" s="912"/>
      <c r="AI6" s="912"/>
      <c r="AJ6" s="912"/>
      <c r="AK6" s="913"/>
      <c r="AL6" s="914" t="s">
        <v>1673</v>
      </c>
      <c r="AM6" s="915"/>
      <c r="AN6" s="915"/>
      <c r="AO6" s="915"/>
      <c r="AP6" s="915"/>
      <c r="AQ6" s="915"/>
      <c r="AR6" s="915"/>
      <c r="AS6" s="915"/>
      <c r="AT6" s="915"/>
      <c r="AU6" s="915"/>
      <c r="AV6" s="915"/>
      <c r="AW6" s="915"/>
      <c r="AX6" s="915"/>
      <c r="AY6" s="915"/>
      <c r="AZ6" s="915"/>
      <c r="BA6" s="915"/>
      <c r="BB6" s="915"/>
      <c r="BC6" s="916"/>
    </row>
    <row r="7" spans="1:64" ht="36" customHeight="1" x14ac:dyDescent="0.2">
      <c r="B7" s="1013" t="s">
        <v>1674</v>
      </c>
      <c r="C7" s="1014"/>
      <c r="D7" s="917" t="s">
        <v>1675</v>
      </c>
      <c r="E7" s="1017" t="s">
        <v>1676</v>
      </c>
      <c r="F7" s="919" t="s">
        <v>1677</v>
      </c>
      <c r="G7" s="921" t="s">
        <v>1678</v>
      </c>
      <c r="H7" s="958" t="s">
        <v>1786</v>
      </c>
      <c r="I7" s="960" t="s">
        <v>1908</v>
      </c>
      <c r="J7" s="962">
        <f>+$N$3</f>
        <v>2019</v>
      </c>
      <c r="K7" s="964" t="s">
        <v>1680</v>
      </c>
      <c r="L7" s="966" t="s">
        <v>1959</v>
      </c>
      <c r="M7" s="133"/>
      <c r="N7" s="133"/>
      <c r="O7" s="133"/>
      <c r="P7" s="133"/>
      <c r="Q7" s="133"/>
      <c r="R7" s="968" t="s">
        <v>1910</v>
      </c>
      <c r="S7" s="969"/>
      <c r="T7" s="952" t="s">
        <v>1926</v>
      </c>
      <c r="U7" s="952"/>
      <c r="V7" s="952" t="s">
        <v>1911</v>
      </c>
      <c r="W7" s="952"/>
      <c r="X7" s="952" t="s">
        <v>1912</v>
      </c>
      <c r="Y7" s="952"/>
      <c r="Z7" s="957" t="s">
        <v>1909</v>
      </c>
      <c r="AA7" s="957"/>
      <c r="AB7" s="952" t="s">
        <v>36</v>
      </c>
      <c r="AC7" s="952"/>
      <c r="AD7" s="952" t="s">
        <v>1927</v>
      </c>
      <c r="AE7" s="952"/>
      <c r="AF7" s="952" t="s">
        <v>1913</v>
      </c>
      <c r="AG7" s="952"/>
      <c r="AH7" s="952" t="s">
        <v>1962</v>
      </c>
      <c r="AI7" s="952"/>
      <c r="AJ7" s="953" t="s">
        <v>1922</v>
      </c>
      <c r="AK7" s="954"/>
      <c r="AL7" s="955" t="s">
        <v>1681</v>
      </c>
      <c r="AM7" s="956"/>
      <c r="AN7" s="956"/>
      <c r="AO7" s="956"/>
      <c r="AP7" s="956"/>
      <c r="AQ7" s="956"/>
      <c r="AR7" s="956"/>
      <c r="AS7" s="956" t="s">
        <v>1682</v>
      </c>
      <c r="AT7" s="956"/>
      <c r="AU7" s="956"/>
      <c r="AV7" s="956" t="s">
        <v>1683</v>
      </c>
      <c r="AW7" s="956"/>
      <c r="AX7" s="956"/>
      <c r="AY7" s="956"/>
      <c r="AZ7" s="956"/>
      <c r="BA7" s="941" t="s">
        <v>1684</v>
      </c>
      <c r="BB7" s="939" t="s">
        <v>1963</v>
      </c>
      <c r="BC7" s="940" t="s">
        <v>1686</v>
      </c>
    </row>
    <row r="8" spans="1:64" ht="57" customHeight="1" x14ac:dyDescent="0.2">
      <c r="B8" s="1015"/>
      <c r="C8" s="1016"/>
      <c r="D8" s="918"/>
      <c r="E8" s="1018"/>
      <c r="F8" s="920"/>
      <c r="G8" s="922"/>
      <c r="H8" s="959"/>
      <c r="I8" s="961"/>
      <c r="J8" s="963"/>
      <c r="K8" s="965"/>
      <c r="L8" s="967"/>
      <c r="M8" s="133"/>
      <c r="N8" s="133"/>
      <c r="O8" s="133"/>
      <c r="P8" s="133"/>
      <c r="Q8" s="133"/>
      <c r="R8" s="27" t="s">
        <v>1964</v>
      </c>
      <c r="S8" s="28" t="s">
        <v>1965</v>
      </c>
      <c r="T8" s="29" t="s">
        <v>1964</v>
      </c>
      <c r="U8" s="28" t="s">
        <v>1965</v>
      </c>
      <c r="V8" s="29" t="s">
        <v>1964</v>
      </c>
      <c r="W8" s="28" t="s">
        <v>1965</v>
      </c>
      <c r="X8" s="29" t="s">
        <v>1964</v>
      </c>
      <c r="Y8" s="28" t="s">
        <v>1965</v>
      </c>
      <c r="Z8" s="29" t="s">
        <v>1964</v>
      </c>
      <c r="AA8" s="28" t="s">
        <v>1965</v>
      </c>
      <c r="AB8" s="29" t="s">
        <v>1964</v>
      </c>
      <c r="AC8" s="28" t="s">
        <v>1965</v>
      </c>
      <c r="AD8" s="29" t="s">
        <v>1964</v>
      </c>
      <c r="AE8" s="28" t="s">
        <v>1965</v>
      </c>
      <c r="AF8" s="29" t="s">
        <v>1964</v>
      </c>
      <c r="AG8" s="28" t="s">
        <v>1965</v>
      </c>
      <c r="AH8" s="29" t="s">
        <v>1964</v>
      </c>
      <c r="AI8" s="28" t="s">
        <v>1965</v>
      </c>
      <c r="AJ8" s="30" t="s">
        <v>1966</v>
      </c>
      <c r="AK8" s="31" t="s">
        <v>1967</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941"/>
      <c r="BB8" s="939"/>
      <c r="BC8" s="940"/>
    </row>
    <row r="9" spans="1:64" ht="78" customHeight="1" x14ac:dyDescent="0.2">
      <c r="B9" s="1019" t="s">
        <v>73</v>
      </c>
      <c r="C9" s="1020"/>
      <c r="D9" s="879" t="s">
        <v>443</v>
      </c>
      <c r="E9" s="102" t="str">
        <f>VLOOKUP($D$9,'CONSOLIDADO PLAN DESARROLLO'!$EB$9:$EF$62,2,0)</f>
        <v>Garantizar la conservación de microcuencas del municipio</v>
      </c>
      <c r="F9" s="37" t="str">
        <f>VLOOKUP($D$9,'CONSOLIDADO PLAN DESARROLLO'!$EB$9:$EF$62,3,0)</f>
        <v xml:space="preserve">No. de micro cuencas del municipio </v>
      </c>
      <c r="G9" s="98">
        <f>VLOOKUP($D$9,'CONSOLIDADO PLAN DESARROLLO'!$EB$9:$EF$62,4,0)</f>
        <v>5</v>
      </c>
      <c r="H9" s="98">
        <f>VLOOKUP($D$9,'CONSOLIDADO PLAN DESARROLLO'!$EB$9:$EF$62,5,0)</f>
        <v>5</v>
      </c>
      <c r="I9" s="944"/>
      <c r="J9" s="945"/>
      <c r="K9" s="880"/>
      <c r="L9" s="855"/>
      <c r="M9" s="133"/>
      <c r="N9" s="133"/>
      <c r="O9" s="133"/>
      <c r="P9" s="133"/>
      <c r="Q9" s="133"/>
      <c r="R9" s="134">
        <f t="shared" ref="R9:AZ9" si="0">+R12+R22+R31+R42+R54+R63+R72+R81+R90+R99+R108+R117+R126+R135+R144+R153+R162+R171+R180+R189+R198</f>
        <v>0</v>
      </c>
      <c r="S9" s="135">
        <f t="shared" si="0"/>
        <v>0</v>
      </c>
      <c r="T9" s="136">
        <f t="shared" si="0"/>
        <v>300500000</v>
      </c>
      <c r="U9" s="135">
        <f t="shared" si="0"/>
        <v>0</v>
      </c>
      <c r="V9" s="136">
        <f t="shared" si="0"/>
        <v>0</v>
      </c>
      <c r="W9" s="135">
        <f t="shared" si="0"/>
        <v>0</v>
      </c>
      <c r="X9" s="136">
        <f t="shared" si="0"/>
        <v>0</v>
      </c>
      <c r="Y9" s="135">
        <f t="shared" si="0"/>
        <v>0</v>
      </c>
      <c r="Z9" s="136">
        <f t="shared" si="0"/>
        <v>901000000</v>
      </c>
      <c r="AA9" s="135">
        <f t="shared" si="0"/>
        <v>0</v>
      </c>
      <c r="AB9" s="136">
        <f t="shared" si="0"/>
        <v>0</v>
      </c>
      <c r="AC9" s="135">
        <f t="shared" si="0"/>
        <v>0</v>
      </c>
      <c r="AD9" s="136">
        <f t="shared" si="0"/>
        <v>70600000</v>
      </c>
      <c r="AE9" s="135">
        <f t="shared" si="0"/>
        <v>0</v>
      </c>
      <c r="AF9" s="136">
        <f t="shared" si="0"/>
        <v>0</v>
      </c>
      <c r="AG9" s="135">
        <f t="shared" si="0"/>
        <v>0</v>
      </c>
      <c r="AH9" s="136">
        <f t="shared" si="0"/>
        <v>0</v>
      </c>
      <c r="AI9" s="135">
        <f t="shared" si="0"/>
        <v>0</v>
      </c>
      <c r="AJ9" s="137">
        <f t="shared" si="0"/>
        <v>1272100000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46" t="e">
        <f>VLOOKUP($D$9,#REF!,2,0)</f>
        <v>#REF!</v>
      </c>
      <c r="E10" s="947"/>
      <c r="F10" s="947"/>
      <c r="G10" s="947"/>
      <c r="H10" s="947"/>
      <c r="I10" s="947"/>
      <c r="J10" s="948"/>
      <c r="K10" s="38" t="e">
        <f>VLOOKUP($D$9,#REF!,3,0)</f>
        <v>#REF!</v>
      </c>
      <c r="L10" s="39" t="e">
        <f>VLOOKUP($D$9,#REF!,4,0)</f>
        <v>#REF!</v>
      </c>
      <c r="M10" s="40" t="e">
        <f>VLOOKUP($D$9,#REF!,5,0)</f>
        <v>#REF!</v>
      </c>
      <c r="N10" s="949" t="e">
        <f>VLOOKUP($D$9,#REF!,Q3,0)</f>
        <v>#REF!</v>
      </c>
      <c r="O10" s="950"/>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51"/>
      <c r="O11" s="951"/>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70">
        <v>1</v>
      </c>
      <c r="B12" s="161" t="s">
        <v>1704</v>
      </c>
      <c r="C12" s="162" t="s">
        <v>1705</v>
      </c>
      <c r="D12" s="163" t="s">
        <v>21</v>
      </c>
      <c r="E12" s="163" t="s">
        <v>1892</v>
      </c>
      <c r="F12" s="162" t="s">
        <v>1706</v>
      </c>
      <c r="G12" s="164" t="s">
        <v>1678</v>
      </c>
      <c r="H12" s="164" t="s">
        <v>1679</v>
      </c>
      <c r="I12" s="165" t="s">
        <v>1908</v>
      </c>
      <c r="J12" s="166">
        <f>+$N$3</f>
        <v>2019</v>
      </c>
      <c r="K12" s="164" t="s">
        <v>1924</v>
      </c>
      <c r="L12" s="165" t="s">
        <v>1960</v>
      </c>
      <c r="M12" s="881" t="s">
        <v>1707</v>
      </c>
      <c r="N12" s="162" t="s">
        <v>1708</v>
      </c>
      <c r="O12" s="162" t="s">
        <v>1709</v>
      </c>
      <c r="P12" s="162" t="s">
        <v>1971</v>
      </c>
      <c r="Q12" s="162" t="s">
        <v>1961</v>
      </c>
      <c r="R12" s="167">
        <f t="shared" ref="R12:AJ12" si="1">SUM(R13:R20)</f>
        <v>0</v>
      </c>
      <c r="S12" s="168">
        <f t="shared" si="1"/>
        <v>0</v>
      </c>
      <c r="T12" s="169">
        <f t="shared" si="1"/>
        <v>300500000</v>
      </c>
      <c r="U12" s="170">
        <f t="shared" si="1"/>
        <v>0</v>
      </c>
      <c r="V12" s="169">
        <f t="shared" si="1"/>
        <v>0</v>
      </c>
      <c r="W12" s="170">
        <f t="shared" si="1"/>
        <v>0</v>
      </c>
      <c r="X12" s="169">
        <f t="shared" si="1"/>
        <v>0</v>
      </c>
      <c r="Y12" s="170">
        <f t="shared" si="1"/>
        <v>0</v>
      </c>
      <c r="Z12" s="169">
        <f t="shared" si="1"/>
        <v>0</v>
      </c>
      <c r="AA12" s="170">
        <f t="shared" si="1"/>
        <v>0</v>
      </c>
      <c r="AB12" s="169">
        <f t="shared" si="1"/>
        <v>0</v>
      </c>
      <c r="AC12" s="170">
        <f t="shared" si="1"/>
        <v>0</v>
      </c>
      <c r="AD12" s="169">
        <f t="shared" si="1"/>
        <v>70600000</v>
      </c>
      <c r="AE12" s="170">
        <f t="shared" si="1"/>
        <v>0</v>
      </c>
      <c r="AF12" s="169">
        <f t="shared" si="1"/>
        <v>0</v>
      </c>
      <c r="AG12" s="171">
        <f t="shared" si="1"/>
        <v>0</v>
      </c>
      <c r="AH12" s="169">
        <f t="shared" si="1"/>
        <v>0</v>
      </c>
      <c r="AI12" s="170">
        <f t="shared" si="1"/>
        <v>0</v>
      </c>
      <c r="AJ12" s="172">
        <f t="shared" si="1"/>
        <v>371100000</v>
      </c>
      <c r="AK12" s="173">
        <f>SUM(AK13:AK20)</f>
        <v>0</v>
      </c>
      <c r="AL12" s="860"/>
      <c r="AM12" s="861"/>
      <c r="AN12" s="861"/>
      <c r="AO12" s="861"/>
      <c r="AP12" s="861"/>
      <c r="AQ12" s="861"/>
      <c r="AR12" s="862"/>
      <c r="AS12" s="863"/>
      <c r="AT12" s="861"/>
      <c r="AU12" s="862"/>
      <c r="AV12" s="863"/>
      <c r="AW12" s="861"/>
      <c r="AX12" s="861"/>
      <c r="AY12" s="861"/>
      <c r="AZ12" s="864"/>
      <c r="BA12" s="44" t="s">
        <v>1684</v>
      </c>
      <c r="BB12" s="44" t="s">
        <v>1963</v>
      </c>
      <c r="BC12" s="45" t="s">
        <v>1686</v>
      </c>
    </row>
    <row r="13" spans="1:64" ht="22.5" customHeight="1" x14ac:dyDescent="0.2">
      <c r="A13" s="971"/>
      <c r="B13" s="973" t="str">
        <f>VLOOKUP($D$9,'PROYECTOS REGISTRADOS'!$A$2:$D$82,4,0)</f>
        <v>Conservación de las microcuencas del Municipio de Tocancipá, Cundinamarca, Centro Oriente</v>
      </c>
      <c r="C13" s="976" t="str">
        <f>VLOOKUP($D$9,'PROYECTOS REGISTRADOS'!$A$2:$D$82,3,0)</f>
        <v>2016-25817-0007</v>
      </c>
      <c r="D13" s="979" t="s">
        <v>1244</v>
      </c>
      <c r="E13" s="985" t="str">
        <f>IF(D13=0,"0-0",(VLOOKUP(D13,'CONSOLIDADO PLAN DESARROLLO'!$EL$9:$ET$304,2,0)))</f>
        <v>Realizar Estudio hidrológico de las microcuencas del municipio</v>
      </c>
      <c r="F13" s="982" t="str">
        <f>IF(D13=0,"0-0",(VLOOKUP(D13,'CONSOLIDADO PLAN DESARROLLO'!$EL$9:$ET$304,3,0)))</f>
        <v>No. de estudios hidrológicos realizados</v>
      </c>
      <c r="G13" s="1006">
        <f>IF(D13=0,"0-0",(VLOOKUP(D13,'CONSOLIDADO PLAN DESARROLLO'!$EL$9:$ET$304,4,0)))</f>
        <v>0</v>
      </c>
      <c r="H13" s="988">
        <f>IF(D13=0,"0-0",(VLOOKUP(D13,'CONSOLIDADO PLAN DESARROLLO'!$EL$9:$ET$304,5,0)))</f>
        <v>1</v>
      </c>
      <c r="I13" s="991">
        <f>IF(D13=0,"0-0",(VLOOKUP(D13,'CONSOLIDADO PLAN DESARROLLO'!$EL$9:$ET$304,$R$3,0)))</f>
        <v>0.5</v>
      </c>
      <c r="J13" s="992"/>
      <c r="K13" s="997"/>
      <c r="L13" s="1002"/>
      <c r="M13" s="882" t="s">
        <v>1928</v>
      </c>
      <c r="N13" s="804" t="s">
        <v>1929</v>
      </c>
      <c r="O13" s="806">
        <v>5</v>
      </c>
      <c r="P13" s="47"/>
      <c r="Q13" s="47"/>
      <c r="R13" s="899">
        <f>VLOOKUP($D13,'[4]Tablero Logro Metas 2020'!$AK$7:$AS$302,3,0)</f>
        <v>0</v>
      </c>
      <c r="S13" s="48"/>
      <c r="T13" s="902">
        <f>VLOOKUP($D13,'[4]Tablero Logro Metas 2020'!$AK$7:$AS$302,4,0)</f>
        <v>300500000</v>
      </c>
      <c r="U13" s="49"/>
      <c r="V13" s="902">
        <f>VLOOKUP($D13,'[4]Tablero Logro Metas 2020'!$AK$7:$AS$302,5,0)</f>
        <v>0</v>
      </c>
      <c r="W13" s="49"/>
      <c r="X13" s="902">
        <f>VLOOKUP($D13,'[4]Tablero Logro Metas 2020'!$AK$7:$AS$302,6,0)</f>
        <v>0</v>
      </c>
      <c r="Y13" s="49"/>
      <c r="Z13" s="902">
        <f>VLOOKUP($D13,'[4]Tablero Logro Metas 2020'!$AK$7:$AS$302,7,0)</f>
        <v>0</v>
      </c>
      <c r="AA13" s="49"/>
      <c r="AB13" s="902">
        <f>VLOOKUP($D13,'[4]Tablero Logro Metas 2020'!$AK$7:$AS$302,8,0)</f>
        <v>0</v>
      </c>
      <c r="AC13" s="49"/>
      <c r="AD13" s="902">
        <f>VLOOKUP($D13,'[4]Tablero Logro Metas 2020'!$AK$7:$AS$302,9,0)</f>
        <v>70600000</v>
      </c>
      <c r="AE13" s="49"/>
      <c r="AF13" s="905"/>
      <c r="AG13" s="50"/>
      <c r="AH13" s="905"/>
      <c r="AI13" s="49"/>
      <c r="AJ13" s="896">
        <f>+R13+T13+V13+X13+Z13+AB13+AD13+AF13+AH13</f>
        <v>371100000</v>
      </c>
      <c r="AK13" s="103">
        <f>AC13+AE13+AG13+S13+U13+W13+Y13+AA13+AI13</f>
        <v>0</v>
      </c>
      <c r="AL13" s="51"/>
      <c r="AM13" s="52"/>
      <c r="AN13" s="52"/>
      <c r="AO13" s="52"/>
      <c r="AP13" s="52"/>
      <c r="AQ13" s="52"/>
      <c r="AR13" s="53">
        <f t="shared" ref="AR13:AR19" si="2">SUM(AL13:AQ13)</f>
        <v>0</v>
      </c>
      <c r="AS13" s="54"/>
      <c r="AT13" s="52"/>
      <c r="AU13" s="53">
        <f t="shared" ref="AU13:AU18" si="3">SUM(AS13:AT13)</f>
        <v>0</v>
      </c>
      <c r="AV13" s="54"/>
      <c r="AW13" s="52"/>
      <c r="AX13" s="52"/>
      <c r="AY13" s="52"/>
      <c r="AZ13" s="55"/>
      <c r="BA13" s="56"/>
      <c r="BB13" s="56"/>
      <c r="BC13" s="57"/>
    </row>
    <row r="14" spans="1:64" ht="33.75" x14ac:dyDescent="0.2">
      <c r="A14" s="971"/>
      <c r="B14" s="973"/>
      <c r="C14" s="976"/>
      <c r="D14" s="979"/>
      <c r="E14" s="986"/>
      <c r="F14" s="982"/>
      <c r="G14" s="1006"/>
      <c r="H14" s="988"/>
      <c r="I14" s="993"/>
      <c r="J14" s="994"/>
      <c r="K14" s="998"/>
      <c r="L14" s="1003"/>
      <c r="M14" s="882" t="s">
        <v>1930</v>
      </c>
      <c r="N14" s="804" t="s">
        <v>1929</v>
      </c>
      <c r="O14" s="806">
        <v>5</v>
      </c>
      <c r="P14" s="47"/>
      <c r="Q14" s="47"/>
      <c r="R14" s="900"/>
      <c r="S14" s="48"/>
      <c r="T14" s="903"/>
      <c r="U14" s="49"/>
      <c r="V14" s="903"/>
      <c r="W14" s="49"/>
      <c r="X14" s="903"/>
      <c r="Y14" s="49"/>
      <c r="Z14" s="903"/>
      <c r="AA14" s="49"/>
      <c r="AB14" s="903"/>
      <c r="AC14" s="49"/>
      <c r="AD14" s="903"/>
      <c r="AE14" s="49"/>
      <c r="AF14" s="906"/>
      <c r="AG14" s="50"/>
      <c r="AH14" s="906"/>
      <c r="AI14" s="49"/>
      <c r="AJ14" s="897"/>
      <c r="AK14" s="103">
        <f t="shared" ref="AK14:AK19" si="4">AC14+AE14+AG14+S14+U14+W14+Y14+AA14+AI14</f>
        <v>0</v>
      </c>
      <c r="AL14" s="51"/>
      <c r="AM14" s="52"/>
      <c r="AN14" s="52"/>
      <c r="AO14" s="52"/>
      <c r="AP14" s="52"/>
      <c r="AQ14" s="52"/>
      <c r="AR14" s="53">
        <f t="shared" si="2"/>
        <v>0</v>
      </c>
      <c r="AS14" s="54"/>
      <c r="AT14" s="52"/>
      <c r="AU14" s="53">
        <f t="shared" si="3"/>
        <v>0</v>
      </c>
      <c r="AV14" s="54"/>
      <c r="AW14" s="52"/>
      <c r="AX14" s="52"/>
      <c r="AY14" s="52"/>
      <c r="AZ14" s="55"/>
      <c r="BA14" s="56"/>
      <c r="BB14" s="56"/>
      <c r="BC14" s="57"/>
    </row>
    <row r="15" spans="1:64" ht="66.75" customHeight="1" x14ac:dyDescent="0.2">
      <c r="A15" s="971"/>
      <c r="B15" s="973"/>
      <c r="C15" s="976"/>
      <c r="D15" s="979"/>
      <c r="E15" s="986"/>
      <c r="F15" s="982"/>
      <c r="G15" s="1006"/>
      <c r="H15" s="988"/>
      <c r="I15" s="993"/>
      <c r="J15" s="994"/>
      <c r="K15" s="998"/>
      <c r="L15" s="1003"/>
      <c r="M15" s="882" t="s">
        <v>1931</v>
      </c>
      <c r="N15" s="804" t="s">
        <v>1929</v>
      </c>
      <c r="O15" s="806">
        <v>5</v>
      </c>
      <c r="P15" s="47"/>
      <c r="Q15" s="47"/>
      <c r="R15" s="900"/>
      <c r="S15" s="48"/>
      <c r="T15" s="903"/>
      <c r="U15" s="49"/>
      <c r="V15" s="903"/>
      <c r="W15" s="49"/>
      <c r="X15" s="903"/>
      <c r="Y15" s="49"/>
      <c r="Z15" s="903"/>
      <c r="AA15" s="49"/>
      <c r="AB15" s="903"/>
      <c r="AC15" s="49"/>
      <c r="AD15" s="903"/>
      <c r="AE15" s="49"/>
      <c r="AF15" s="906"/>
      <c r="AG15" s="50"/>
      <c r="AH15" s="906"/>
      <c r="AI15" s="49"/>
      <c r="AJ15" s="897"/>
      <c r="AK15" s="103">
        <f t="shared" si="4"/>
        <v>0</v>
      </c>
      <c r="AL15" s="51"/>
      <c r="AM15" s="52"/>
      <c r="AN15" s="52"/>
      <c r="AO15" s="52"/>
      <c r="AP15" s="52"/>
      <c r="AQ15" s="52"/>
      <c r="AR15" s="53">
        <f t="shared" ref="AR15" si="5">SUM(AL15:AQ15)</f>
        <v>0</v>
      </c>
      <c r="AS15" s="54"/>
      <c r="AT15" s="52"/>
      <c r="AU15" s="53">
        <f t="shared" ref="AU15" si="6">SUM(AS15:AT15)</f>
        <v>0</v>
      </c>
      <c r="AV15" s="54"/>
      <c r="AW15" s="52"/>
      <c r="AX15" s="52"/>
      <c r="AY15" s="52"/>
      <c r="AZ15" s="55"/>
      <c r="BA15" s="56"/>
      <c r="BB15" s="56"/>
      <c r="BC15" s="57"/>
    </row>
    <row r="16" spans="1:64" ht="67.5" x14ac:dyDescent="0.2">
      <c r="A16" s="971"/>
      <c r="B16" s="973"/>
      <c r="C16" s="976"/>
      <c r="D16" s="979"/>
      <c r="E16" s="986"/>
      <c r="F16" s="982"/>
      <c r="G16" s="1006"/>
      <c r="H16" s="988"/>
      <c r="I16" s="993"/>
      <c r="J16" s="994"/>
      <c r="K16" s="998"/>
      <c r="L16" s="1003"/>
      <c r="M16" s="882" t="s">
        <v>1932</v>
      </c>
      <c r="N16" s="804" t="s">
        <v>1929</v>
      </c>
      <c r="O16" s="806">
        <v>5</v>
      </c>
      <c r="P16" s="47"/>
      <c r="Q16" s="47"/>
      <c r="R16" s="900"/>
      <c r="S16" s="48"/>
      <c r="T16" s="903"/>
      <c r="U16" s="49"/>
      <c r="V16" s="903"/>
      <c r="W16" s="49"/>
      <c r="X16" s="903"/>
      <c r="Y16" s="49"/>
      <c r="Z16" s="903"/>
      <c r="AA16" s="49"/>
      <c r="AB16" s="903"/>
      <c r="AC16" s="49"/>
      <c r="AD16" s="903"/>
      <c r="AE16" s="49"/>
      <c r="AF16" s="906"/>
      <c r="AG16" s="50"/>
      <c r="AH16" s="906"/>
      <c r="AI16" s="49"/>
      <c r="AJ16" s="897"/>
      <c r="AK16" s="103">
        <f t="shared" si="4"/>
        <v>0</v>
      </c>
      <c r="AL16" s="51"/>
      <c r="AM16" s="52"/>
      <c r="AN16" s="52"/>
      <c r="AO16" s="52"/>
      <c r="AP16" s="52"/>
      <c r="AQ16" s="52"/>
      <c r="AR16" s="53">
        <f t="shared" si="2"/>
        <v>0</v>
      </c>
      <c r="AS16" s="54"/>
      <c r="AT16" s="52"/>
      <c r="AU16" s="53">
        <f t="shared" si="3"/>
        <v>0</v>
      </c>
      <c r="AV16" s="54"/>
      <c r="AW16" s="52"/>
      <c r="AX16" s="52"/>
      <c r="AY16" s="52"/>
      <c r="AZ16" s="55"/>
      <c r="BA16" s="56"/>
      <c r="BB16" s="56"/>
      <c r="BC16" s="57"/>
    </row>
    <row r="17" spans="1:55" ht="66.75" customHeight="1" x14ac:dyDescent="0.2">
      <c r="A17" s="971"/>
      <c r="B17" s="973"/>
      <c r="C17" s="976"/>
      <c r="D17" s="979"/>
      <c r="E17" s="986"/>
      <c r="F17" s="982"/>
      <c r="G17" s="1006"/>
      <c r="H17" s="988"/>
      <c r="I17" s="993"/>
      <c r="J17" s="994"/>
      <c r="K17" s="998"/>
      <c r="L17" s="1003"/>
      <c r="M17" s="882" t="s">
        <v>1933</v>
      </c>
      <c r="N17" s="804" t="s">
        <v>1929</v>
      </c>
      <c r="O17" s="806">
        <v>5</v>
      </c>
      <c r="P17" s="47"/>
      <c r="Q17" s="47"/>
      <c r="R17" s="900"/>
      <c r="S17" s="48"/>
      <c r="T17" s="903"/>
      <c r="U17" s="49"/>
      <c r="V17" s="903"/>
      <c r="W17" s="49"/>
      <c r="X17" s="903"/>
      <c r="Y17" s="49"/>
      <c r="Z17" s="903"/>
      <c r="AA17" s="49"/>
      <c r="AB17" s="903"/>
      <c r="AC17" s="49"/>
      <c r="AD17" s="903"/>
      <c r="AE17" s="49"/>
      <c r="AF17" s="906"/>
      <c r="AG17" s="50"/>
      <c r="AH17" s="906"/>
      <c r="AI17" s="49"/>
      <c r="AJ17" s="897"/>
      <c r="AK17" s="103">
        <f t="shared" si="4"/>
        <v>0</v>
      </c>
      <c r="AL17" s="51"/>
      <c r="AM17" s="52"/>
      <c r="AN17" s="52"/>
      <c r="AO17" s="52"/>
      <c r="AP17" s="52"/>
      <c r="AQ17" s="52"/>
      <c r="AR17" s="53">
        <f t="shared" si="2"/>
        <v>0</v>
      </c>
      <c r="AS17" s="54"/>
      <c r="AT17" s="52"/>
      <c r="AU17" s="53">
        <f t="shared" si="3"/>
        <v>0</v>
      </c>
      <c r="AV17" s="54"/>
      <c r="AW17" s="52"/>
      <c r="AX17" s="52"/>
      <c r="AY17" s="52"/>
      <c r="AZ17" s="55"/>
      <c r="BA17" s="56"/>
      <c r="BB17" s="56"/>
      <c r="BC17" s="57"/>
    </row>
    <row r="18" spans="1:55" ht="69" customHeight="1" x14ac:dyDescent="0.2">
      <c r="A18" s="971"/>
      <c r="B18" s="973"/>
      <c r="C18" s="976"/>
      <c r="D18" s="979"/>
      <c r="E18" s="986"/>
      <c r="F18" s="982"/>
      <c r="G18" s="1006"/>
      <c r="H18" s="988"/>
      <c r="I18" s="993"/>
      <c r="J18" s="994"/>
      <c r="K18" s="998"/>
      <c r="L18" s="1003"/>
      <c r="M18" s="882" t="s">
        <v>1934</v>
      </c>
      <c r="N18" s="804" t="s">
        <v>1929</v>
      </c>
      <c r="O18" s="806">
        <v>5</v>
      </c>
      <c r="P18" s="107"/>
      <c r="Q18" s="107"/>
      <c r="R18" s="900"/>
      <c r="S18" s="108"/>
      <c r="T18" s="903"/>
      <c r="U18" s="109"/>
      <c r="V18" s="903"/>
      <c r="W18" s="109"/>
      <c r="X18" s="903"/>
      <c r="Y18" s="109"/>
      <c r="Z18" s="903"/>
      <c r="AA18" s="109"/>
      <c r="AB18" s="903"/>
      <c r="AC18" s="109"/>
      <c r="AD18" s="903"/>
      <c r="AE18" s="109"/>
      <c r="AF18" s="906"/>
      <c r="AG18" s="50"/>
      <c r="AH18" s="906"/>
      <c r="AI18" s="109"/>
      <c r="AJ18" s="897"/>
      <c r="AK18" s="103">
        <f t="shared" si="4"/>
        <v>0</v>
      </c>
      <c r="AL18" s="51"/>
      <c r="AM18" s="52"/>
      <c r="AN18" s="52"/>
      <c r="AO18" s="52"/>
      <c r="AP18" s="52"/>
      <c r="AQ18" s="52"/>
      <c r="AR18" s="53">
        <f t="shared" si="2"/>
        <v>0</v>
      </c>
      <c r="AS18" s="54"/>
      <c r="AT18" s="52"/>
      <c r="AU18" s="53">
        <f t="shared" si="3"/>
        <v>0</v>
      </c>
      <c r="AV18" s="54"/>
      <c r="AW18" s="52"/>
      <c r="AX18" s="52"/>
      <c r="AY18" s="52"/>
      <c r="AZ18" s="55"/>
      <c r="BA18" s="56"/>
      <c r="BB18" s="56"/>
      <c r="BC18" s="57"/>
    </row>
    <row r="19" spans="1:55" ht="66.75" customHeight="1" x14ac:dyDescent="0.2">
      <c r="A19" s="971"/>
      <c r="B19" s="974"/>
      <c r="C19" s="977"/>
      <c r="D19" s="980"/>
      <c r="E19" s="986"/>
      <c r="F19" s="983"/>
      <c r="G19" s="1007"/>
      <c r="H19" s="989"/>
      <c r="I19" s="993"/>
      <c r="J19" s="994"/>
      <c r="K19" s="998"/>
      <c r="L19" s="1003"/>
      <c r="M19" s="883" t="s">
        <v>1935</v>
      </c>
      <c r="N19" s="805" t="s">
        <v>1929</v>
      </c>
      <c r="O19" s="807">
        <v>5</v>
      </c>
      <c r="P19" s="47"/>
      <c r="Q19" s="47"/>
      <c r="R19" s="900"/>
      <c r="S19" s="48"/>
      <c r="T19" s="903"/>
      <c r="U19" s="49"/>
      <c r="V19" s="903"/>
      <c r="W19" s="49"/>
      <c r="X19" s="903"/>
      <c r="Y19" s="49"/>
      <c r="Z19" s="903"/>
      <c r="AA19" s="49"/>
      <c r="AB19" s="903"/>
      <c r="AC19" s="49"/>
      <c r="AD19" s="903"/>
      <c r="AE19" s="49"/>
      <c r="AF19" s="906"/>
      <c r="AG19" s="50"/>
      <c r="AH19" s="906"/>
      <c r="AI19" s="49"/>
      <c r="AJ19" s="898"/>
      <c r="AK19" s="103">
        <f t="shared" si="4"/>
        <v>0</v>
      </c>
      <c r="AL19" s="51"/>
      <c r="AM19" s="52"/>
      <c r="AN19" s="52"/>
      <c r="AO19" s="52"/>
      <c r="AP19" s="52"/>
      <c r="AQ19" s="52"/>
      <c r="AR19" s="53">
        <f t="shared" si="2"/>
        <v>0</v>
      </c>
      <c r="AS19" s="54"/>
      <c r="AT19" s="52"/>
      <c r="AU19" s="53">
        <f>SUM(AS19:AT19)</f>
        <v>0</v>
      </c>
      <c r="AV19" s="113"/>
      <c r="AW19" s="112"/>
      <c r="AX19" s="112"/>
      <c r="AY19" s="112"/>
      <c r="AZ19" s="114"/>
      <c r="BA19" s="56"/>
      <c r="BB19" s="56"/>
      <c r="BC19" s="57"/>
    </row>
    <row r="20" spans="1:55" ht="9.9499999999999993" customHeight="1" thickBot="1" x14ac:dyDescent="0.25">
      <c r="A20" s="972"/>
      <c r="B20" s="975"/>
      <c r="C20" s="978"/>
      <c r="D20" s="981"/>
      <c r="E20" s="987"/>
      <c r="F20" s="984"/>
      <c r="G20" s="1008"/>
      <c r="H20" s="990"/>
      <c r="I20" s="995"/>
      <c r="J20" s="996"/>
      <c r="K20" s="999"/>
      <c r="L20" s="1004"/>
      <c r="M20" s="884"/>
      <c r="N20" s="181"/>
      <c r="O20" s="182"/>
      <c r="P20" s="117"/>
      <c r="Q20" s="117"/>
      <c r="R20" s="901"/>
      <c r="S20" s="183"/>
      <c r="T20" s="904"/>
      <c r="U20" s="184"/>
      <c r="V20" s="904"/>
      <c r="W20" s="184"/>
      <c r="X20" s="904"/>
      <c r="Y20" s="184"/>
      <c r="Z20" s="904"/>
      <c r="AA20" s="184"/>
      <c r="AB20" s="904"/>
      <c r="AC20" s="184"/>
      <c r="AD20" s="904"/>
      <c r="AE20" s="184"/>
      <c r="AF20" s="907"/>
      <c r="AG20" s="185"/>
      <c r="AH20" s="907"/>
      <c r="AI20" s="184"/>
      <c r="AJ20" s="118"/>
      <c r="AK20" s="119"/>
      <c r="AL20" s="186"/>
      <c r="AM20" s="187"/>
      <c r="AN20" s="187"/>
      <c r="AO20" s="187"/>
      <c r="AP20" s="187"/>
      <c r="AQ20" s="187"/>
      <c r="AR20" s="120"/>
      <c r="AS20" s="188"/>
      <c r="AT20" s="187"/>
      <c r="AU20" s="120"/>
      <c r="AV20" s="188"/>
      <c r="AW20" s="187"/>
      <c r="AX20" s="187"/>
      <c r="AY20" s="187"/>
      <c r="AZ20" s="189"/>
      <c r="BA20" s="190"/>
      <c r="BB20" s="190"/>
      <c r="BC20" s="191"/>
    </row>
    <row r="21" spans="1:55" ht="6" customHeight="1" x14ac:dyDescent="0.2">
      <c r="A21" s="156"/>
      <c r="B21" s="192"/>
      <c r="C21" s="192"/>
      <c r="D21" s="192"/>
      <c r="E21" s="192"/>
      <c r="F21" s="192"/>
      <c r="G21" s="192"/>
      <c r="H21" s="192"/>
      <c r="I21" s="1005"/>
      <c r="J21" s="1005"/>
      <c r="K21" s="192"/>
      <c r="L21" s="192"/>
      <c r="M21" s="885"/>
      <c r="N21" s="192"/>
      <c r="O21" s="192"/>
      <c r="P21" s="192"/>
      <c r="Q21" s="192"/>
      <c r="R21" s="192"/>
      <c r="S21" s="192"/>
      <c r="T21" s="192"/>
      <c r="U21" s="192"/>
      <c r="V21" s="192"/>
      <c r="W21" s="192"/>
      <c r="X21" s="192"/>
      <c r="Y21" s="192"/>
      <c r="Z21" s="192"/>
      <c r="AA21" s="192"/>
      <c r="AB21" s="192"/>
      <c r="AC21" s="192"/>
      <c r="AD21" s="192"/>
      <c r="AE21" s="192"/>
      <c r="AF21" s="192"/>
      <c r="AG21" s="192"/>
      <c r="AH21" s="192"/>
      <c r="AI21" s="192"/>
      <c r="AJ21" s="192"/>
      <c r="AK21" s="193"/>
      <c r="AL21" s="193"/>
      <c r="AM21" s="193"/>
      <c r="AN21" s="193"/>
      <c r="AO21" s="193"/>
      <c r="AP21" s="193"/>
      <c r="AQ21" s="194"/>
      <c r="AR21" s="193"/>
      <c r="AS21" s="193"/>
      <c r="AT21" s="193"/>
      <c r="AU21" s="193"/>
      <c r="AV21" s="193"/>
      <c r="AW21" s="193"/>
      <c r="AX21" s="193"/>
      <c r="AY21" s="193"/>
      <c r="AZ21" s="193"/>
      <c r="BA21" s="193"/>
      <c r="BB21" s="193"/>
      <c r="BC21" s="156"/>
    </row>
    <row r="22" spans="1:55" ht="72" customHeight="1" x14ac:dyDescent="0.2">
      <c r="A22" s="970">
        <v>2</v>
      </c>
      <c r="B22" s="161" t="s">
        <v>1704</v>
      </c>
      <c r="C22" s="162" t="s">
        <v>1705</v>
      </c>
      <c r="D22" s="163" t="s">
        <v>21</v>
      </c>
      <c r="E22" s="163" t="s">
        <v>1892</v>
      </c>
      <c r="F22" s="162" t="s">
        <v>1706</v>
      </c>
      <c r="G22" s="164" t="s">
        <v>1678</v>
      </c>
      <c r="H22" s="164" t="s">
        <v>1679</v>
      </c>
      <c r="I22" s="165" t="s">
        <v>1908</v>
      </c>
      <c r="J22" s="166">
        <f>+$N$3</f>
        <v>2019</v>
      </c>
      <c r="K22" s="164" t="s">
        <v>1924</v>
      </c>
      <c r="L22" s="165" t="s">
        <v>1960</v>
      </c>
      <c r="M22" s="881" t="s">
        <v>1707</v>
      </c>
      <c r="N22" s="162" t="s">
        <v>1708</v>
      </c>
      <c r="O22" s="162" t="s">
        <v>1709</v>
      </c>
      <c r="P22" s="162" t="s">
        <v>1971</v>
      </c>
      <c r="Q22" s="162" t="s">
        <v>1961</v>
      </c>
      <c r="R22" s="167">
        <f>SUM(R23:R29)</f>
        <v>0</v>
      </c>
      <c r="S22" s="168">
        <f t="shared" ref="S22:AK22" si="7">SUM(S23:S29)</f>
        <v>0</v>
      </c>
      <c r="T22" s="169">
        <f t="shared" si="7"/>
        <v>0</v>
      </c>
      <c r="U22" s="170">
        <f t="shared" si="7"/>
        <v>0</v>
      </c>
      <c r="V22" s="169">
        <f t="shared" si="7"/>
        <v>0</v>
      </c>
      <c r="W22" s="170">
        <f t="shared" si="7"/>
        <v>0</v>
      </c>
      <c r="X22" s="169">
        <f t="shared" si="7"/>
        <v>0</v>
      </c>
      <c r="Y22" s="170">
        <f t="shared" si="7"/>
        <v>0</v>
      </c>
      <c r="Z22" s="169">
        <f t="shared" si="7"/>
        <v>0</v>
      </c>
      <c r="AA22" s="170">
        <f t="shared" si="7"/>
        <v>0</v>
      </c>
      <c r="AB22" s="169">
        <f t="shared" si="7"/>
        <v>0</v>
      </c>
      <c r="AC22" s="170">
        <f t="shared" si="7"/>
        <v>0</v>
      </c>
      <c r="AD22" s="169">
        <f t="shared" si="7"/>
        <v>0</v>
      </c>
      <c r="AE22" s="170">
        <f t="shared" si="7"/>
        <v>0</v>
      </c>
      <c r="AF22" s="169">
        <f t="shared" si="7"/>
        <v>0</v>
      </c>
      <c r="AG22" s="171">
        <f t="shared" si="7"/>
        <v>0</v>
      </c>
      <c r="AH22" s="169">
        <f t="shared" si="7"/>
        <v>0</v>
      </c>
      <c r="AI22" s="170">
        <f t="shared" si="7"/>
        <v>0</v>
      </c>
      <c r="AJ22" s="172">
        <f t="shared" si="7"/>
        <v>0</v>
      </c>
      <c r="AK22" s="173">
        <f t="shared" si="7"/>
        <v>0</v>
      </c>
      <c r="AL22" s="860"/>
      <c r="AM22" s="861"/>
      <c r="AN22" s="861"/>
      <c r="AO22" s="861"/>
      <c r="AP22" s="861"/>
      <c r="AQ22" s="861"/>
      <c r="AR22" s="862"/>
      <c r="AS22" s="863"/>
      <c r="AT22" s="861"/>
      <c r="AU22" s="862"/>
      <c r="AV22" s="863"/>
      <c r="AW22" s="861"/>
      <c r="AX22" s="861"/>
      <c r="AY22" s="861"/>
      <c r="AZ22" s="864"/>
      <c r="BA22" s="44" t="s">
        <v>1684</v>
      </c>
      <c r="BB22" s="44" t="s">
        <v>1963</v>
      </c>
      <c r="BC22" s="45" t="s">
        <v>1686</v>
      </c>
    </row>
    <row r="23" spans="1:55" ht="33.75" customHeight="1" x14ac:dyDescent="0.2">
      <c r="A23" s="971"/>
      <c r="B23" s="973" t="str">
        <f>VLOOKUP($D$9,'PROYECTOS REGISTRADOS'!$A$2:$D$82,4,0)</f>
        <v>Conservación de las microcuencas del Municipio de Tocancipá, Cundinamarca, Centro Oriente</v>
      </c>
      <c r="C23" s="976" t="str">
        <f>VLOOKUP($D$9,'PROYECTOS REGISTRADOS'!$A$2:$D$82,3,0)</f>
        <v>2016-25817-0007</v>
      </c>
      <c r="D23" s="979" t="s">
        <v>1247</v>
      </c>
      <c r="E23" s="985" t="str">
        <f>IF(D23=0,"0-0",(VLOOKUP(D23,'CONSOLIDADO PLAN DESARROLLO'!$EL$9:$ET$304,2,0)))</f>
        <v>Desarrollar estrategias para el monitoreo de vertimientos realizados a los cuerpos de agua superficiales del municipio</v>
      </c>
      <c r="F23" s="982" t="str">
        <f>IF(D23=0,"0-0",(VLOOKUP(D23,'CONSOLIDADO PLAN DESARROLLO'!$EL$9:$ET$304,3,0)))</f>
        <v>No. de estrategias desarrolladas</v>
      </c>
      <c r="G23" s="1006">
        <f>IF(D23=0,"0-0",(VLOOKUP(D23,'CONSOLIDADO PLAN DESARROLLO'!$EL$9:$ET$304,4,0)))</f>
        <v>1</v>
      </c>
      <c r="H23" s="988">
        <f>IF(D23=0,"0-0",(VLOOKUP(D23,'CONSOLIDADO PLAN DESARROLLO'!$EL$9:$ET$304,5,0)))</f>
        <v>1</v>
      </c>
      <c r="I23" s="991">
        <f>IF(D23=0,"0-0",(VLOOKUP(D23,'CONSOLIDADO PLAN DESARROLLO'!$EL$9:$ET$304,$R$3,0)))</f>
        <v>0.2</v>
      </c>
      <c r="J23" s="992"/>
      <c r="K23" s="1000"/>
      <c r="L23" s="1002"/>
      <c r="M23" s="882" t="s">
        <v>1936</v>
      </c>
      <c r="N23" s="804" t="s">
        <v>1929</v>
      </c>
      <c r="O23" s="806">
        <v>110</v>
      </c>
      <c r="P23" s="47"/>
      <c r="Q23" s="47"/>
      <c r="R23" s="899">
        <f>VLOOKUP($D23,'[4]Tablero Logro Metas 2020'!$AK$7:$AS$302,3,0)</f>
        <v>0</v>
      </c>
      <c r="S23" s="48"/>
      <c r="T23" s="902">
        <f>VLOOKUP($D23,'[4]Tablero Logro Metas 2020'!$AK$7:$AS$302,4,0)</f>
        <v>0</v>
      </c>
      <c r="U23" s="49"/>
      <c r="V23" s="902">
        <f>VLOOKUP($D23,'[4]Tablero Logro Metas 2020'!$AK$7:$AS$302,5,0)</f>
        <v>0</v>
      </c>
      <c r="W23" s="49"/>
      <c r="X23" s="902">
        <f>VLOOKUP($D23,'[4]Tablero Logro Metas 2020'!$AK$7:$AS$302,6,0)</f>
        <v>0</v>
      </c>
      <c r="Y23" s="49"/>
      <c r="Z23" s="902">
        <f>VLOOKUP($D23,'[4]Tablero Logro Metas 2020'!$AK$7:$AS$302,7,0)</f>
        <v>0</v>
      </c>
      <c r="AA23" s="49"/>
      <c r="AB23" s="902">
        <f>VLOOKUP($D23,'[4]Tablero Logro Metas 2020'!$AK$7:$AS$302,8,0)</f>
        <v>0</v>
      </c>
      <c r="AC23" s="49"/>
      <c r="AD23" s="902">
        <f>VLOOKUP($D23,'[4]Tablero Logro Metas 2020'!$AK$7:$AS$302,9,0)</f>
        <v>0</v>
      </c>
      <c r="AE23" s="49"/>
      <c r="AF23" s="905"/>
      <c r="AG23" s="50"/>
      <c r="AH23" s="905"/>
      <c r="AI23" s="49"/>
      <c r="AJ23" s="896">
        <f>+R23+T23+V23+X23+Z23+AB23+AD23+AF23+AH23</f>
        <v>0</v>
      </c>
      <c r="AK23" s="103">
        <f>AC23+AE23+AG23+S23+U23+W23+Y23+AA23+AI23</f>
        <v>0</v>
      </c>
      <c r="AL23" s="51"/>
      <c r="AM23" s="52"/>
      <c r="AN23" s="52"/>
      <c r="AO23" s="52"/>
      <c r="AP23" s="52"/>
      <c r="AQ23" s="52"/>
      <c r="AR23" s="53">
        <f t="shared" ref="AR23:AR28" si="8">SUM(AL23:AQ23)</f>
        <v>0</v>
      </c>
      <c r="AS23" s="54"/>
      <c r="AT23" s="52"/>
      <c r="AU23" s="53">
        <f t="shared" ref="AU23:AU27" si="9">SUM(AS23:AT23)</f>
        <v>0</v>
      </c>
      <c r="AV23" s="54"/>
      <c r="AW23" s="52"/>
      <c r="AX23" s="112"/>
      <c r="AY23" s="52"/>
      <c r="AZ23" s="55"/>
      <c r="BA23" s="56"/>
      <c r="BB23" s="56"/>
      <c r="BC23" s="57"/>
    </row>
    <row r="24" spans="1:55" ht="70.5" customHeight="1" x14ac:dyDescent="0.2">
      <c r="A24" s="971"/>
      <c r="B24" s="973"/>
      <c r="C24" s="976"/>
      <c r="D24" s="979"/>
      <c r="E24" s="986"/>
      <c r="F24" s="982"/>
      <c r="G24" s="1006"/>
      <c r="H24" s="988"/>
      <c r="I24" s="993"/>
      <c r="J24" s="994"/>
      <c r="K24" s="1000"/>
      <c r="L24" s="1003"/>
      <c r="M24" s="882" t="s">
        <v>1969</v>
      </c>
      <c r="N24" s="804" t="s">
        <v>1929</v>
      </c>
      <c r="O24" s="806">
        <v>3</v>
      </c>
      <c r="P24" s="47"/>
      <c r="Q24" s="47"/>
      <c r="R24" s="900"/>
      <c r="S24" s="48"/>
      <c r="T24" s="903"/>
      <c r="U24" s="49"/>
      <c r="V24" s="903"/>
      <c r="W24" s="49"/>
      <c r="X24" s="903"/>
      <c r="Y24" s="49"/>
      <c r="Z24" s="903"/>
      <c r="AA24" s="49"/>
      <c r="AB24" s="903"/>
      <c r="AC24" s="49"/>
      <c r="AD24" s="903"/>
      <c r="AE24" s="49"/>
      <c r="AF24" s="906"/>
      <c r="AG24" s="50"/>
      <c r="AH24" s="906"/>
      <c r="AI24" s="49"/>
      <c r="AJ24" s="897"/>
      <c r="AK24" s="103">
        <f t="shared" ref="AK24:AK28" si="10">AC24+AE24+AG24+S24+U24+W24+Y24+AA24+AI24</f>
        <v>0</v>
      </c>
      <c r="AL24" s="51"/>
      <c r="AM24" s="52"/>
      <c r="AN24" s="52"/>
      <c r="AO24" s="52"/>
      <c r="AP24" s="52"/>
      <c r="AQ24" s="52"/>
      <c r="AR24" s="53">
        <f t="shared" si="8"/>
        <v>0</v>
      </c>
      <c r="AS24" s="54"/>
      <c r="AT24" s="52"/>
      <c r="AU24" s="53">
        <f t="shared" si="9"/>
        <v>0</v>
      </c>
      <c r="AV24" s="54"/>
      <c r="AW24" s="52"/>
      <c r="AX24" s="112"/>
      <c r="AY24" s="52"/>
      <c r="AZ24" s="55"/>
      <c r="BA24" s="56"/>
      <c r="BB24" s="56"/>
      <c r="BC24" s="57"/>
    </row>
    <row r="25" spans="1:55" ht="17.25" customHeight="1" x14ac:dyDescent="0.2">
      <c r="A25" s="971"/>
      <c r="B25" s="973"/>
      <c r="C25" s="976"/>
      <c r="D25" s="979"/>
      <c r="E25" s="986"/>
      <c r="F25" s="982"/>
      <c r="G25" s="1006"/>
      <c r="H25" s="988"/>
      <c r="I25" s="993"/>
      <c r="J25" s="994"/>
      <c r="K25" s="1000"/>
      <c r="L25" s="1003"/>
      <c r="M25" s="886"/>
      <c r="N25" s="175"/>
      <c r="O25" s="176"/>
      <c r="P25" s="47"/>
      <c r="Q25" s="47"/>
      <c r="R25" s="900"/>
      <c r="S25" s="48"/>
      <c r="T25" s="903"/>
      <c r="U25" s="49"/>
      <c r="V25" s="903"/>
      <c r="W25" s="49"/>
      <c r="X25" s="903"/>
      <c r="Y25" s="49"/>
      <c r="Z25" s="903"/>
      <c r="AA25" s="49"/>
      <c r="AB25" s="903"/>
      <c r="AC25" s="49"/>
      <c r="AD25" s="903"/>
      <c r="AE25" s="49"/>
      <c r="AF25" s="906"/>
      <c r="AG25" s="50"/>
      <c r="AH25" s="906"/>
      <c r="AI25" s="49"/>
      <c r="AJ25" s="897"/>
      <c r="AK25" s="103">
        <f t="shared" si="10"/>
        <v>0</v>
      </c>
      <c r="AL25" s="51"/>
      <c r="AM25" s="52"/>
      <c r="AN25" s="52"/>
      <c r="AO25" s="52"/>
      <c r="AP25" s="52"/>
      <c r="AQ25" s="52"/>
      <c r="AR25" s="53">
        <f t="shared" si="8"/>
        <v>0</v>
      </c>
      <c r="AS25" s="54"/>
      <c r="AT25" s="52"/>
      <c r="AU25" s="53">
        <f t="shared" si="9"/>
        <v>0</v>
      </c>
      <c r="AV25" s="54"/>
      <c r="AW25" s="52"/>
      <c r="AX25" s="52"/>
      <c r="AY25" s="52"/>
      <c r="AZ25" s="55"/>
      <c r="BA25" s="56"/>
      <c r="BB25" s="56"/>
      <c r="BC25" s="57"/>
    </row>
    <row r="26" spans="1:55" ht="17.25" customHeight="1" x14ac:dyDescent="0.2">
      <c r="A26" s="971"/>
      <c r="B26" s="973"/>
      <c r="C26" s="976"/>
      <c r="D26" s="979"/>
      <c r="E26" s="986"/>
      <c r="F26" s="982"/>
      <c r="G26" s="1006"/>
      <c r="H26" s="988"/>
      <c r="I26" s="993"/>
      <c r="J26" s="994"/>
      <c r="K26" s="1000"/>
      <c r="L26" s="1003"/>
      <c r="M26" s="886"/>
      <c r="N26" s="175"/>
      <c r="O26" s="176"/>
      <c r="P26" s="47"/>
      <c r="Q26" s="47"/>
      <c r="R26" s="900"/>
      <c r="S26" s="48"/>
      <c r="T26" s="903"/>
      <c r="U26" s="49"/>
      <c r="V26" s="903"/>
      <c r="W26" s="49"/>
      <c r="X26" s="903"/>
      <c r="Y26" s="49"/>
      <c r="Z26" s="903"/>
      <c r="AA26" s="49"/>
      <c r="AB26" s="903"/>
      <c r="AC26" s="49"/>
      <c r="AD26" s="903"/>
      <c r="AE26" s="49"/>
      <c r="AF26" s="906"/>
      <c r="AG26" s="50"/>
      <c r="AH26" s="906"/>
      <c r="AI26" s="49"/>
      <c r="AJ26" s="897"/>
      <c r="AK26" s="103">
        <f t="shared" si="10"/>
        <v>0</v>
      </c>
      <c r="AL26" s="51"/>
      <c r="AM26" s="52"/>
      <c r="AN26" s="52"/>
      <c r="AO26" s="52"/>
      <c r="AP26" s="52"/>
      <c r="AQ26" s="52"/>
      <c r="AR26" s="53">
        <f t="shared" si="8"/>
        <v>0</v>
      </c>
      <c r="AS26" s="54"/>
      <c r="AT26" s="52"/>
      <c r="AU26" s="53">
        <f t="shared" si="9"/>
        <v>0</v>
      </c>
      <c r="AV26" s="54"/>
      <c r="AW26" s="52"/>
      <c r="AX26" s="52"/>
      <c r="AY26" s="52"/>
      <c r="AZ26" s="55"/>
      <c r="BA26" s="56"/>
      <c r="BB26" s="56"/>
      <c r="BC26" s="57"/>
    </row>
    <row r="27" spans="1:55" ht="17.25" customHeight="1" x14ac:dyDescent="0.2">
      <c r="A27" s="971"/>
      <c r="B27" s="973"/>
      <c r="C27" s="976"/>
      <c r="D27" s="979"/>
      <c r="E27" s="986"/>
      <c r="F27" s="982"/>
      <c r="G27" s="1006"/>
      <c r="H27" s="988"/>
      <c r="I27" s="993"/>
      <c r="J27" s="994"/>
      <c r="K27" s="1000"/>
      <c r="L27" s="1003"/>
      <c r="M27" s="886"/>
      <c r="N27" s="175"/>
      <c r="O27" s="176"/>
      <c r="P27" s="47"/>
      <c r="Q27" s="47"/>
      <c r="R27" s="900"/>
      <c r="S27" s="48"/>
      <c r="T27" s="903"/>
      <c r="U27" s="49"/>
      <c r="V27" s="903"/>
      <c r="W27" s="49"/>
      <c r="X27" s="903"/>
      <c r="Y27" s="49"/>
      <c r="Z27" s="903"/>
      <c r="AA27" s="49"/>
      <c r="AB27" s="903"/>
      <c r="AC27" s="49"/>
      <c r="AD27" s="903"/>
      <c r="AE27" s="49"/>
      <c r="AF27" s="906"/>
      <c r="AG27" s="50"/>
      <c r="AH27" s="906"/>
      <c r="AI27" s="49"/>
      <c r="AJ27" s="897"/>
      <c r="AK27" s="103">
        <f t="shared" si="10"/>
        <v>0</v>
      </c>
      <c r="AL27" s="51"/>
      <c r="AM27" s="52"/>
      <c r="AN27" s="52"/>
      <c r="AO27" s="52"/>
      <c r="AP27" s="52"/>
      <c r="AQ27" s="52"/>
      <c r="AR27" s="53">
        <f t="shared" si="8"/>
        <v>0</v>
      </c>
      <c r="AS27" s="54"/>
      <c r="AT27" s="52"/>
      <c r="AU27" s="53">
        <f t="shared" si="9"/>
        <v>0</v>
      </c>
      <c r="AV27" s="54"/>
      <c r="AW27" s="52"/>
      <c r="AX27" s="52"/>
      <c r="AY27" s="52"/>
      <c r="AZ27" s="55"/>
      <c r="BA27" s="56"/>
      <c r="BB27" s="56"/>
      <c r="BC27" s="57"/>
    </row>
    <row r="28" spans="1:55" ht="17.25" customHeight="1" x14ac:dyDescent="0.2">
      <c r="A28" s="971"/>
      <c r="B28" s="974"/>
      <c r="C28" s="977"/>
      <c r="D28" s="980"/>
      <c r="E28" s="986"/>
      <c r="F28" s="983"/>
      <c r="G28" s="1007"/>
      <c r="H28" s="989"/>
      <c r="I28" s="993"/>
      <c r="J28" s="994"/>
      <c r="K28" s="997"/>
      <c r="L28" s="1003"/>
      <c r="M28" s="887"/>
      <c r="N28" s="178"/>
      <c r="O28" s="179"/>
      <c r="P28" s="107"/>
      <c r="Q28" s="107"/>
      <c r="R28" s="900"/>
      <c r="S28" s="108"/>
      <c r="T28" s="903"/>
      <c r="U28" s="109"/>
      <c r="V28" s="903"/>
      <c r="W28" s="109"/>
      <c r="X28" s="903"/>
      <c r="Y28" s="109"/>
      <c r="Z28" s="903"/>
      <c r="AA28" s="109"/>
      <c r="AB28" s="903"/>
      <c r="AC28" s="109"/>
      <c r="AD28" s="903"/>
      <c r="AE28" s="109"/>
      <c r="AF28" s="906"/>
      <c r="AG28" s="110"/>
      <c r="AH28" s="906"/>
      <c r="AI28" s="109"/>
      <c r="AJ28" s="898"/>
      <c r="AK28" s="103">
        <f t="shared" si="10"/>
        <v>0</v>
      </c>
      <c r="AL28" s="111"/>
      <c r="AM28" s="112"/>
      <c r="AN28" s="112"/>
      <c r="AO28" s="112"/>
      <c r="AP28" s="112"/>
      <c r="AQ28" s="112"/>
      <c r="AR28" s="53">
        <f t="shared" si="8"/>
        <v>0</v>
      </c>
      <c r="AS28" s="113"/>
      <c r="AT28" s="112"/>
      <c r="AU28" s="53">
        <f>SUM(AS28:AT28)</f>
        <v>0</v>
      </c>
      <c r="AV28" s="113"/>
      <c r="AW28" s="112"/>
      <c r="AX28" s="112"/>
      <c r="AY28" s="112"/>
      <c r="AZ28" s="114"/>
      <c r="BA28" s="115"/>
      <c r="BB28" s="115"/>
      <c r="BC28" s="116"/>
    </row>
    <row r="29" spans="1:55" ht="9.9499999999999993" customHeight="1" thickBot="1" x14ac:dyDescent="0.25">
      <c r="A29" s="972"/>
      <c r="B29" s="975"/>
      <c r="C29" s="978"/>
      <c r="D29" s="981"/>
      <c r="E29" s="987"/>
      <c r="F29" s="984"/>
      <c r="G29" s="1008"/>
      <c r="H29" s="990"/>
      <c r="I29" s="995"/>
      <c r="J29" s="996"/>
      <c r="K29" s="1001"/>
      <c r="L29" s="1004"/>
      <c r="M29" s="884"/>
      <c r="N29" s="181"/>
      <c r="O29" s="182"/>
      <c r="P29" s="117"/>
      <c r="Q29" s="117"/>
      <c r="R29" s="901"/>
      <c r="S29" s="183"/>
      <c r="T29" s="904"/>
      <c r="U29" s="184"/>
      <c r="V29" s="904"/>
      <c r="W29" s="184"/>
      <c r="X29" s="904"/>
      <c r="Y29" s="184"/>
      <c r="Z29" s="904"/>
      <c r="AA29" s="184"/>
      <c r="AB29" s="904"/>
      <c r="AC29" s="184"/>
      <c r="AD29" s="904"/>
      <c r="AE29" s="184"/>
      <c r="AF29" s="907"/>
      <c r="AG29" s="185"/>
      <c r="AH29" s="907"/>
      <c r="AI29" s="184"/>
      <c r="AJ29" s="118"/>
      <c r="AK29" s="119"/>
      <c r="AL29" s="186"/>
      <c r="AM29" s="187"/>
      <c r="AN29" s="187"/>
      <c r="AO29" s="187"/>
      <c r="AP29" s="187"/>
      <c r="AQ29" s="187"/>
      <c r="AR29" s="120"/>
      <c r="AS29" s="188"/>
      <c r="AT29" s="187"/>
      <c r="AU29" s="120"/>
      <c r="AV29" s="188"/>
      <c r="AW29" s="187"/>
      <c r="AX29" s="187"/>
      <c r="AY29" s="187"/>
      <c r="AZ29" s="189"/>
      <c r="BA29" s="190"/>
      <c r="BB29" s="190"/>
      <c r="BC29" s="191"/>
    </row>
    <row r="30" spans="1:55" ht="6" customHeight="1" x14ac:dyDescent="0.2">
      <c r="A30" s="156"/>
      <c r="B30" s="192"/>
      <c r="C30" s="192"/>
      <c r="D30" s="192"/>
      <c r="E30" s="192"/>
      <c r="F30" s="192"/>
      <c r="G30" s="192"/>
      <c r="H30" s="192"/>
      <c r="I30" s="1005"/>
      <c r="J30" s="1005"/>
      <c r="K30" s="192"/>
      <c r="L30" s="192"/>
      <c r="M30" s="885"/>
      <c r="N30" s="192"/>
      <c r="O30" s="192"/>
      <c r="P30" s="192"/>
      <c r="Q30" s="192"/>
      <c r="R30" s="192"/>
      <c r="S30" s="192"/>
      <c r="T30" s="192"/>
      <c r="U30" s="192"/>
      <c r="V30" s="192"/>
      <c r="W30" s="192"/>
      <c r="X30" s="192"/>
      <c r="Y30" s="192"/>
      <c r="Z30" s="192"/>
      <c r="AA30" s="192"/>
      <c r="AB30" s="192"/>
      <c r="AC30" s="192"/>
      <c r="AD30" s="192"/>
      <c r="AE30" s="192"/>
      <c r="AF30" s="192"/>
      <c r="AG30" s="192"/>
      <c r="AH30" s="192"/>
      <c r="AI30" s="192"/>
      <c r="AJ30" s="192"/>
      <c r="AK30" s="193"/>
      <c r="AL30" s="193"/>
      <c r="AM30" s="193"/>
      <c r="AN30" s="193"/>
      <c r="AO30" s="193"/>
      <c r="AP30" s="193"/>
      <c r="AQ30" s="194"/>
      <c r="AR30" s="193"/>
      <c r="AS30" s="193"/>
      <c r="AT30" s="193"/>
      <c r="AU30" s="193"/>
      <c r="AV30" s="193"/>
      <c r="AW30" s="193"/>
      <c r="AX30" s="193"/>
      <c r="AY30" s="193"/>
      <c r="AZ30" s="193"/>
      <c r="BA30" s="193"/>
      <c r="BB30" s="193"/>
      <c r="BC30" s="156"/>
    </row>
    <row r="31" spans="1:55" ht="72" customHeight="1" x14ac:dyDescent="0.2">
      <c r="A31" s="970">
        <v>3</v>
      </c>
      <c r="B31" s="161" t="s">
        <v>1704</v>
      </c>
      <c r="C31" s="162" t="s">
        <v>1705</v>
      </c>
      <c r="D31" s="163" t="s">
        <v>21</v>
      </c>
      <c r="E31" s="163" t="s">
        <v>1892</v>
      </c>
      <c r="F31" s="162" t="s">
        <v>1706</v>
      </c>
      <c r="G31" s="164" t="s">
        <v>1678</v>
      </c>
      <c r="H31" s="164" t="s">
        <v>1679</v>
      </c>
      <c r="I31" s="165" t="s">
        <v>1908</v>
      </c>
      <c r="J31" s="166">
        <f>+$N$3</f>
        <v>2019</v>
      </c>
      <c r="K31" s="164" t="s">
        <v>1924</v>
      </c>
      <c r="L31" s="165" t="s">
        <v>1960</v>
      </c>
      <c r="M31" s="881" t="s">
        <v>1707</v>
      </c>
      <c r="N31" s="162" t="s">
        <v>1708</v>
      </c>
      <c r="O31" s="162" t="s">
        <v>1709</v>
      </c>
      <c r="P31" s="162" t="s">
        <v>1971</v>
      </c>
      <c r="Q31" s="162" t="s">
        <v>1961</v>
      </c>
      <c r="R31" s="167">
        <f t="shared" ref="R31:AJ31" si="11">SUM(R32:R40)</f>
        <v>0</v>
      </c>
      <c r="S31" s="168">
        <f>SUM(S32:S40)</f>
        <v>0</v>
      </c>
      <c r="T31" s="169">
        <f t="shared" si="11"/>
        <v>0</v>
      </c>
      <c r="U31" s="170">
        <f t="shared" si="11"/>
        <v>0</v>
      </c>
      <c r="V31" s="169">
        <f t="shared" si="11"/>
        <v>0</v>
      </c>
      <c r="W31" s="170">
        <f t="shared" si="11"/>
        <v>0</v>
      </c>
      <c r="X31" s="169">
        <f t="shared" si="11"/>
        <v>0</v>
      </c>
      <c r="Y31" s="170">
        <f t="shared" si="11"/>
        <v>0</v>
      </c>
      <c r="Z31" s="169">
        <f t="shared" si="11"/>
        <v>2000000</v>
      </c>
      <c r="AA31" s="170">
        <f t="shared" si="11"/>
        <v>0</v>
      </c>
      <c r="AB31" s="169">
        <f t="shared" si="11"/>
        <v>0</v>
      </c>
      <c r="AC31" s="170">
        <f t="shared" si="11"/>
        <v>0</v>
      </c>
      <c r="AD31" s="169">
        <f t="shared" si="11"/>
        <v>0</v>
      </c>
      <c r="AE31" s="170">
        <f t="shared" si="11"/>
        <v>0</v>
      </c>
      <c r="AF31" s="169">
        <f t="shared" si="11"/>
        <v>0</v>
      </c>
      <c r="AG31" s="171">
        <f t="shared" si="11"/>
        <v>0</v>
      </c>
      <c r="AH31" s="169">
        <f t="shared" si="11"/>
        <v>0</v>
      </c>
      <c r="AI31" s="170">
        <f t="shared" si="11"/>
        <v>0</v>
      </c>
      <c r="AJ31" s="172">
        <f t="shared" si="11"/>
        <v>2000000</v>
      </c>
      <c r="AK31" s="173">
        <f>SUM(AK32:AK40)</f>
        <v>0</v>
      </c>
      <c r="AL31" s="860"/>
      <c r="AM31" s="861"/>
      <c r="AN31" s="861"/>
      <c r="AO31" s="861"/>
      <c r="AP31" s="861"/>
      <c r="AQ31" s="861"/>
      <c r="AR31" s="862"/>
      <c r="AS31" s="863"/>
      <c r="AT31" s="861"/>
      <c r="AU31" s="862"/>
      <c r="AV31" s="863"/>
      <c r="AW31" s="861"/>
      <c r="AX31" s="861"/>
      <c r="AY31" s="861"/>
      <c r="AZ31" s="864"/>
      <c r="BA31" s="44" t="s">
        <v>1684</v>
      </c>
      <c r="BB31" s="44" t="s">
        <v>1963</v>
      </c>
      <c r="BC31" s="45" t="s">
        <v>1686</v>
      </c>
    </row>
    <row r="32" spans="1:55" ht="22.5" customHeight="1" x14ac:dyDescent="0.2">
      <c r="A32" s="971"/>
      <c r="B32" s="973" t="str">
        <f>VLOOKUP($D$9,'PROYECTOS REGISTRADOS'!$A$2:$D$82,4,0)</f>
        <v>Conservación de las microcuencas del Municipio de Tocancipá, Cundinamarca, Centro Oriente</v>
      </c>
      <c r="C32" s="976" t="str">
        <f>VLOOKUP($D$9,'PROYECTOS REGISTRADOS'!$A$2:$D$82,3,0)</f>
        <v>2016-25817-0007</v>
      </c>
      <c r="D32" s="979" t="s">
        <v>1251</v>
      </c>
      <c r="E32" s="985" t="str">
        <f>IF(D32=0,"0-0",(VLOOKUP(D32,'CONSOLIDADO PLAN DESARROLLO'!$EL$9:$ET$304,2,0)))</f>
        <v>Realizar mantenimiento hidráulico  en cuerpos de agua superficiales</v>
      </c>
      <c r="F32" s="982" t="str">
        <f>IF(D32=0,"0-0",(VLOOKUP(D32,'CONSOLIDADO PLAN DESARROLLO'!$EL$9:$ET$304,3,0)))</f>
        <v>No. de km de cuerpos de aguas superficiales intervenidos</v>
      </c>
      <c r="G32" s="1006">
        <f>IF(D32=0,"0-0",(VLOOKUP(D32,'CONSOLIDADO PLAN DESARROLLO'!$EL$9:$ET$304,4,0)))</f>
        <v>24</v>
      </c>
      <c r="H32" s="988">
        <f>IF(D32=0,"0-0",(VLOOKUP(D32,'CONSOLIDADO PLAN DESARROLLO'!$EL$9:$ET$304,5,0)))</f>
        <v>80</v>
      </c>
      <c r="I32" s="991">
        <f>IF(D32=0,"0-0",(VLOOKUP(D32,'CONSOLIDADO PLAN DESARROLLO'!$EL$9:$ET$304,$R$3,0)))</f>
        <v>26</v>
      </c>
      <c r="J32" s="992"/>
      <c r="K32" s="997"/>
      <c r="L32" s="1002"/>
      <c r="M32" s="888" t="s">
        <v>1945</v>
      </c>
      <c r="N32" s="175" t="s">
        <v>1947</v>
      </c>
      <c r="O32" s="808">
        <v>66</v>
      </c>
      <c r="P32" s="47"/>
      <c r="Q32" s="47"/>
      <c r="R32" s="899">
        <f>VLOOKUP($D32,'[4]Tablero Logro Metas 2020'!$AK$7:$AS$302,3,0)</f>
        <v>0</v>
      </c>
      <c r="S32" s="48"/>
      <c r="T32" s="902">
        <f>VLOOKUP($D32,'[4]Tablero Logro Metas 2020'!$AK$7:$AS$302,4,0)</f>
        <v>0</v>
      </c>
      <c r="U32" s="49"/>
      <c r="V32" s="902">
        <f>VLOOKUP($D32,'[4]Tablero Logro Metas 2020'!$AK$7:$AS$302,5,0)</f>
        <v>0</v>
      </c>
      <c r="W32" s="49"/>
      <c r="X32" s="902">
        <f>VLOOKUP($D32,'[4]Tablero Logro Metas 2020'!$AK$7:$AS$302,6,0)</f>
        <v>0</v>
      </c>
      <c r="Y32" s="49"/>
      <c r="Z32" s="902">
        <f>VLOOKUP($D32,'[4]Tablero Logro Metas 2020'!$AK$7:$AS$302,7,0)</f>
        <v>2000000</v>
      </c>
      <c r="AA32" s="49"/>
      <c r="AB32" s="902">
        <f>VLOOKUP($D32,'[4]Tablero Logro Metas 2020'!$AK$7:$AS$302,8,0)</f>
        <v>0</v>
      </c>
      <c r="AC32" s="49"/>
      <c r="AD32" s="902">
        <f>VLOOKUP($D32,'[4]Tablero Logro Metas 2020'!$AK$7:$AS$302,9,0)</f>
        <v>0</v>
      </c>
      <c r="AE32" s="49"/>
      <c r="AF32" s="905"/>
      <c r="AG32" s="50"/>
      <c r="AH32" s="905"/>
      <c r="AI32" s="49"/>
      <c r="AJ32" s="896">
        <f>+R32+T32+V32+X32+Z32+AB32+AD32+AF32+AH32</f>
        <v>2000000</v>
      </c>
      <c r="AK32" s="103">
        <f>AC32+AE32+AG32+S32+U32+W32+Y32+AA32+AI32</f>
        <v>0</v>
      </c>
      <c r="AL32" s="51"/>
      <c r="AM32" s="52"/>
      <c r="AN32" s="52"/>
      <c r="AO32" s="52"/>
      <c r="AP32" s="52"/>
      <c r="AQ32" s="52"/>
      <c r="AR32" s="53">
        <f t="shared" ref="AR32:AR39" si="12">SUM(AL32:AQ32)</f>
        <v>0</v>
      </c>
      <c r="AS32" s="54"/>
      <c r="AT32" s="52"/>
      <c r="AU32" s="53">
        <f t="shared" ref="AU32:AU38" si="13">SUM(AS32:AT32)</f>
        <v>0</v>
      </c>
      <c r="AV32" s="54"/>
      <c r="AW32" s="52"/>
      <c r="AX32" s="112"/>
      <c r="AY32" s="52"/>
      <c r="AZ32" s="55"/>
      <c r="BA32" s="56"/>
      <c r="BB32" s="56"/>
      <c r="BC32" s="57"/>
    </row>
    <row r="33" spans="1:55" ht="95.25" customHeight="1" x14ac:dyDescent="0.2">
      <c r="A33" s="971"/>
      <c r="B33" s="973"/>
      <c r="C33" s="976"/>
      <c r="D33" s="979"/>
      <c r="E33" s="986"/>
      <c r="F33" s="982"/>
      <c r="G33" s="1006"/>
      <c r="H33" s="988"/>
      <c r="I33" s="993"/>
      <c r="J33" s="994"/>
      <c r="K33" s="998"/>
      <c r="L33" s="1003"/>
      <c r="M33" s="888" t="s">
        <v>1946</v>
      </c>
      <c r="N33" s="175" t="s">
        <v>1947</v>
      </c>
      <c r="O33" s="808">
        <v>66</v>
      </c>
      <c r="P33" s="47"/>
      <c r="Q33" s="47"/>
      <c r="R33" s="900"/>
      <c r="S33" s="48"/>
      <c r="T33" s="903"/>
      <c r="U33" s="49"/>
      <c r="V33" s="903"/>
      <c r="W33" s="49"/>
      <c r="X33" s="903"/>
      <c r="Y33" s="49"/>
      <c r="Z33" s="903"/>
      <c r="AA33" s="49"/>
      <c r="AB33" s="903"/>
      <c r="AC33" s="49"/>
      <c r="AD33" s="903"/>
      <c r="AE33" s="49"/>
      <c r="AF33" s="906"/>
      <c r="AG33" s="50"/>
      <c r="AH33" s="906"/>
      <c r="AI33" s="49"/>
      <c r="AJ33" s="897"/>
      <c r="AK33" s="103">
        <f t="shared" ref="AK33:AK39" si="14">AC33+AE33+AG33+S33+U33+W33+Y33+AA33+AI33</f>
        <v>0</v>
      </c>
      <c r="AL33" s="51"/>
      <c r="AM33" s="52"/>
      <c r="AN33" s="52"/>
      <c r="AO33" s="52"/>
      <c r="AP33" s="52"/>
      <c r="AQ33" s="52"/>
      <c r="AR33" s="53">
        <f t="shared" ref="AR33:AR34" si="15">SUM(AL33:AQ33)</f>
        <v>0</v>
      </c>
      <c r="AS33" s="54"/>
      <c r="AT33" s="52"/>
      <c r="AU33" s="53">
        <f t="shared" ref="AU33:AU34" si="16">SUM(AS33:AT33)</f>
        <v>0</v>
      </c>
      <c r="AV33" s="54"/>
      <c r="AW33" s="52"/>
      <c r="AX33" s="112"/>
      <c r="AY33" s="52"/>
      <c r="AZ33" s="55"/>
      <c r="BA33" s="56"/>
      <c r="BB33" s="56"/>
      <c r="BC33" s="57"/>
    </row>
    <row r="34" spans="1:55" ht="48" customHeight="1" x14ac:dyDescent="0.2">
      <c r="A34" s="971"/>
      <c r="B34" s="973"/>
      <c r="C34" s="976"/>
      <c r="D34" s="979"/>
      <c r="E34" s="986"/>
      <c r="F34" s="982"/>
      <c r="G34" s="1006"/>
      <c r="H34" s="988"/>
      <c r="I34" s="993"/>
      <c r="J34" s="994"/>
      <c r="K34" s="998"/>
      <c r="L34" s="1003"/>
      <c r="M34" s="888" t="s">
        <v>1970</v>
      </c>
      <c r="N34" s="175" t="s">
        <v>1947</v>
      </c>
      <c r="O34" s="806"/>
      <c r="P34" s="47"/>
      <c r="Q34" s="47"/>
      <c r="R34" s="900"/>
      <c r="S34" s="48"/>
      <c r="T34" s="903"/>
      <c r="U34" s="49"/>
      <c r="V34" s="903"/>
      <c r="W34" s="49"/>
      <c r="X34" s="903"/>
      <c r="Y34" s="49"/>
      <c r="Z34" s="903"/>
      <c r="AA34" s="49"/>
      <c r="AB34" s="903"/>
      <c r="AC34" s="49"/>
      <c r="AD34" s="903"/>
      <c r="AE34" s="49"/>
      <c r="AF34" s="906"/>
      <c r="AG34" s="50"/>
      <c r="AH34" s="906"/>
      <c r="AI34" s="49"/>
      <c r="AJ34" s="897"/>
      <c r="AK34" s="103">
        <f t="shared" si="14"/>
        <v>0</v>
      </c>
      <c r="AL34" s="51"/>
      <c r="AM34" s="52"/>
      <c r="AN34" s="52"/>
      <c r="AO34" s="52"/>
      <c r="AP34" s="52"/>
      <c r="AQ34" s="52"/>
      <c r="AR34" s="53">
        <f t="shared" si="15"/>
        <v>0</v>
      </c>
      <c r="AS34" s="54"/>
      <c r="AT34" s="52"/>
      <c r="AU34" s="53">
        <f t="shared" si="16"/>
        <v>0</v>
      </c>
      <c r="AV34" s="54"/>
      <c r="AW34" s="52"/>
      <c r="AX34" s="112"/>
      <c r="AY34" s="52"/>
      <c r="AZ34" s="55"/>
      <c r="BA34" s="56"/>
      <c r="BB34" s="56"/>
      <c r="BC34" s="57"/>
    </row>
    <row r="35" spans="1:55" ht="17.25" customHeight="1" x14ac:dyDescent="0.2">
      <c r="A35" s="971"/>
      <c r="B35" s="973"/>
      <c r="C35" s="976"/>
      <c r="D35" s="979"/>
      <c r="E35" s="986"/>
      <c r="F35" s="982"/>
      <c r="G35" s="1006"/>
      <c r="H35" s="988"/>
      <c r="I35" s="993"/>
      <c r="J35" s="994"/>
      <c r="K35" s="998"/>
      <c r="L35" s="1003"/>
      <c r="M35" s="888" t="s">
        <v>1974</v>
      </c>
      <c r="N35" s="804"/>
      <c r="O35" s="806"/>
      <c r="P35" s="47"/>
      <c r="Q35" s="47"/>
      <c r="R35" s="900"/>
      <c r="S35" s="48"/>
      <c r="T35" s="903"/>
      <c r="U35" s="49"/>
      <c r="V35" s="903"/>
      <c r="W35" s="49"/>
      <c r="X35" s="903"/>
      <c r="Y35" s="49"/>
      <c r="Z35" s="903"/>
      <c r="AA35" s="49"/>
      <c r="AB35" s="903"/>
      <c r="AC35" s="49"/>
      <c r="AD35" s="903"/>
      <c r="AE35" s="49"/>
      <c r="AF35" s="906"/>
      <c r="AG35" s="50"/>
      <c r="AH35" s="906"/>
      <c r="AI35" s="49"/>
      <c r="AJ35" s="897"/>
      <c r="AK35" s="103">
        <f t="shared" si="14"/>
        <v>0</v>
      </c>
      <c r="AL35" s="51"/>
      <c r="AM35" s="52"/>
      <c r="AN35" s="52"/>
      <c r="AO35" s="52"/>
      <c r="AP35" s="52"/>
      <c r="AQ35" s="52"/>
      <c r="AR35" s="53">
        <f t="shared" si="12"/>
        <v>0</v>
      </c>
      <c r="AS35" s="54"/>
      <c r="AT35" s="52"/>
      <c r="AU35" s="53">
        <f t="shared" si="13"/>
        <v>0</v>
      </c>
      <c r="AV35" s="54"/>
      <c r="AW35" s="52"/>
      <c r="AX35" s="112"/>
      <c r="AY35" s="52"/>
      <c r="AZ35" s="55"/>
      <c r="BA35" s="56"/>
      <c r="BB35" s="56"/>
      <c r="BC35" s="57"/>
    </row>
    <row r="36" spans="1:55" ht="17.25" customHeight="1" x14ac:dyDescent="0.2">
      <c r="A36" s="971"/>
      <c r="B36" s="973"/>
      <c r="C36" s="976"/>
      <c r="D36" s="979"/>
      <c r="E36" s="986"/>
      <c r="F36" s="982"/>
      <c r="G36" s="1006"/>
      <c r="H36" s="988"/>
      <c r="I36" s="993"/>
      <c r="J36" s="994"/>
      <c r="K36" s="998"/>
      <c r="L36" s="1003"/>
      <c r="M36" s="889"/>
      <c r="N36" s="804"/>
      <c r="O36" s="806"/>
      <c r="P36" s="47"/>
      <c r="Q36" s="47"/>
      <c r="R36" s="900"/>
      <c r="S36" s="48"/>
      <c r="T36" s="903"/>
      <c r="U36" s="49"/>
      <c r="V36" s="903"/>
      <c r="W36" s="49"/>
      <c r="X36" s="903"/>
      <c r="Y36" s="49"/>
      <c r="Z36" s="903"/>
      <c r="AA36" s="49"/>
      <c r="AB36" s="903"/>
      <c r="AC36" s="49"/>
      <c r="AD36" s="903"/>
      <c r="AE36" s="49"/>
      <c r="AF36" s="906"/>
      <c r="AG36" s="50"/>
      <c r="AH36" s="906"/>
      <c r="AI36" s="49"/>
      <c r="AJ36" s="897"/>
      <c r="AK36" s="103">
        <f t="shared" si="14"/>
        <v>0</v>
      </c>
      <c r="AL36" s="51"/>
      <c r="AM36" s="52"/>
      <c r="AN36" s="52"/>
      <c r="AO36" s="52"/>
      <c r="AP36" s="52"/>
      <c r="AQ36" s="52"/>
      <c r="AR36" s="53">
        <f t="shared" si="12"/>
        <v>0</v>
      </c>
      <c r="AS36" s="54"/>
      <c r="AT36" s="52"/>
      <c r="AU36" s="53">
        <f t="shared" si="13"/>
        <v>0</v>
      </c>
      <c r="AV36" s="54"/>
      <c r="AW36" s="52"/>
      <c r="AX36" s="52"/>
      <c r="AY36" s="52"/>
      <c r="AZ36" s="55"/>
      <c r="BA36" s="56"/>
      <c r="BB36" s="56"/>
      <c r="BC36" s="57"/>
    </row>
    <row r="37" spans="1:55" ht="15" customHeight="1" x14ac:dyDescent="0.2">
      <c r="A37" s="971"/>
      <c r="B37" s="973"/>
      <c r="C37" s="976"/>
      <c r="D37" s="979"/>
      <c r="E37" s="986"/>
      <c r="F37" s="982"/>
      <c r="G37" s="1006"/>
      <c r="H37" s="988"/>
      <c r="I37" s="993"/>
      <c r="J37" s="994"/>
      <c r="K37" s="998"/>
      <c r="L37" s="1003"/>
      <c r="M37" s="889"/>
      <c r="N37" s="804"/>
      <c r="O37" s="806"/>
      <c r="P37" s="107"/>
      <c r="Q37" s="107"/>
      <c r="R37" s="900"/>
      <c r="S37" s="108"/>
      <c r="T37" s="903"/>
      <c r="U37" s="109"/>
      <c r="V37" s="903"/>
      <c r="W37" s="109"/>
      <c r="X37" s="903"/>
      <c r="Y37" s="109"/>
      <c r="Z37" s="903"/>
      <c r="AA37" s="109"/>
      <c r="AB37" s="903"/>
      <c r="AC37" s="109"/>
      <c r="AD37" s="903"/>
      <c r="AE37" s="109"/>
      <c r="AF37" s="906"/>
      <c r="AG37" s="110"/>
      <c r="AH37" s="906"/>
      <c r="AI37" s="109"/>
      <c r="AJ37" s="897"/>
      <c r="AK37" s="103">
        <f t="shared" si="14"/>
        <v>0</v>
      </c>
      <c r="AL37" s="51"/>
      <c r="AM37" s="52"/>
      <c r="AN37" s="52"/>
      <c r="AO37" s="52"/>
      <c r="AP37" s="52"/>
      <c r="AQ37" s="52"/>
      <c r="AR37" s="53">
        <f t="shared" si="12"/>
        <v>0</v>
      </c>
      <c r="AS37" s="54"/>
      <c r="AT37" s="52"/>
      <c r="AU37" s="53">
        <f t="shared" si="13"/>
        <v>0</v>
      </c>
      <c r="AV37" s="54"/>
      <c r="AW37" s="52"/>
      <c r="AX37" s="52"/>
      <c r="AY37" s="52"/>
      <c r="AZ37" s="55"/>
      <c r="BA37" s="56"/>
      <c r="BB37" s="56"/>
      <c r="BC37" s="57"/>
    </row>
    <row r="38" spans="1:55" ht="17.25" customHeight="1" x14ac:dyDescent="0.2">
      <c r="A38" s="971"/>
      <c r="B38" s="973"/>
      <c r="C38" s="976"/>
      <c r="D38" s="979"/>
      <c r="E38" s="986"/>
      <c r="F38" s="982"/>
      <c r="G38" s="1006"/>
      <c r="H38" s="988"/>
      <c r="I38" s="993"/>
      <c r="J38" s="994"/>
      <c r="K38" s="998"/>
      <c r="L38" s="1003"/>
      <c r="M38" s="889"/>
      <c r="N38" s="804"/>
      <c r="O38" s="806"/>
      <c r="P38" s="47"/>
      <c r="Q38" s="47"/>
      <c r="R38" s="900"/>
      <c r="S38" s="48"/>
      <c r="T38" s="903"/>
      <c r="U38" s="49"/>
      <c r="V38" s="903"/>
      <c r="W38" s="49"/>
      <c r="X38" s="903"/>
      <c r="Y38" s="49"/>
      <c r="Z38" s="903"/>
      <c r="AA38" s="49"/>
      <c r="AB38" s="903"/>
      <c r="AC38" s="49"/>
      <c r="AD38" s="903"/>
      <c r="AE38" s="49"/>
      <c r="AF38" s="906"/>
      <c r="AG38" s="50"/>
      <c r="AH38" s="906"/>
      <c r="AI38" s="49"/>
      <c r="AJ38" s="897"/>
      <c r="AK38" s="103">
        <f t="shared" si="14"/>
        <v>0</v>
      </c>
      <c r="AL38" s="51"/>
      <c r="AM38" s="52"/>
      <c r="AN38" s="52"/>
      <c r="AO38" s="52"/>
      <c r="AP38" s="52"/>
      <c r="AQ38" s="52"/>
      <c r="AR38" s="53">
        <f t="shared" si="12"/>
        <v>0</v>
      </c>
      <c r="AS38" s="54"/>
      <c r="AT38" s="52"/>
      <c r="AU38" s="53">
        <f t="shared" si="13"/>
        <v>0</v>
      </c>
      <c r="AV38" s="54"/>
      <c r="AW38" s="52"/>
      <c r="AX38" s="52"/>
      <c r="AY38" s="52"/>
      <c r="AZ38" s="55"/>
      <c r="BA38" s="56"/>
      <c r="BB38" s="56"/>
      <c r="BC38" s="57"/>
    </row>
    <row r="39" spans="1:55" ht="15" customHeight="1" x14ac:dyDescent="0.2">
      <c r="A39" s="971"/>
      <c r="B39" s="974"/>
      <c r="C39" s="977"/>
      <c r="D39" s="980"/>
      <c r="E39" s="986"/>
      <c r="F39" s="983"/>
      <c r="G39" s="1007"/>
      <c r="H39" s="989"/>
      <c r="I39" s="993"/>
      <c r="J39" s="994"/>
      <c r="K39" s="998"/>
      <c r="L39" s="1003"/>
      <c r="M39" s="890"/>
      <c r="N39" s="805"/>
      <c r="O39" s="807"/>
      <c r="P39" s="47"/>
      <c r="Q39" s="47"/>
      <c r="R39" s="900"/>
      <c r="S39" s="108"/>
      <c r="T39" s="903"/>
      <c r="U39" s="109"/>
      <c r="V39" s="903"/>
      <c r="W39" s="109"/>
      <c r="X39" s="903"/>
      <c r="Y39" s="109"/>
      <c r="Z39" s="903"/>
      <c r="AA39" s="109"/>
      <c r="AB39" s="903"/>
      <c r="AC39" s="109"/>
      <c r="AD39" s="903"/>
      <c r="AE39" s="109"/>
      <c r="AF39" s="906"/>
      <c r="AG39" s="110"/>
      <c r="AH39" s="906"/>
      <c r="AI39" s="109"/>
      <c r="AJ39" s="898"/>
      <c r="AK39" s="103">
        <f t="shared" si="14"/>
        <v>0</v>
      </c>
      <c r="AL39" s="111"/>
      <c r="AM39" s="112"/>
      <c r="AN39" s="112"/>
      <c r="AO39" s="112"/>
      <c r="AP39" s="112"/>
      <c r="AQ39" s="112"/>
      <c r="AR39" s="53">
        <f t="shared" si="12"/>
        <v>0</v>
      </c>
      <c r="AS39" s="113"/>
      <c r="AT39" s="112"/>
      <c r="AU39" s="53">
        <f>SUM(AS39:AT39)</f>
        <v>0</v>
      </c>
      <c r="AV39" s="113"/>
      <c r="AW39" s="112"/>
      <c r="AX39" s="112"/>
      <c r="AY39" s="112"/>
      <c r="AZ39" s="114"/>
      <c r="BA39" s="115"/>
      <c r="BB39" s="115"/>
      <c r="BC39" s="116"/>
    </row>
    <row r="40" spans="1:55" ht="9.9499999999999993" customHeight="1" thickBot="1" x14ac:dyDescent="0.25">
      <c r="A40" s="972"/>
      <c r="B40" s="975"/>
      <c r="C40" s="978"/>
      <c r="D40" s="981"/>
      <c r="E40" s="987"/>
      <c r="F40" s="984"/>
      <c r="G40" s="1008"/>
      <c r="H40" s="990"/>
      <c r="I40" s="995"/>
      <c r="J40" s="996"/>
      <c r="K40" s="999"/>
      <c r="L40" s="1004"/>
      <c r="M40" s="884"/>
      <c r="N40" s="181"/>
      <c r="O40" s="182"/>
      <c r="P40" s="117"/>
      <c r="Q40" s="117"/>
      <c r="R40" s="901"/>
      <c r="S40" s="183"/>
      <c r="T40" s="904"/>
      <c r="U40" s="184"/>
      <c r="V40" s="904"/>
      <c r="W40" s="184"/>
      <c r="X40" s="904"/>
      <c r="Y40" s="184"/>
      <c r="Z40" s="904"/>
      <c r="AA40" s="184"/>
      <c r="AB40" s="904"/>
      <c r="AC40" s="184"/>
      <c r="AD40" s="904"/>
      <c r="AE40" s="184"/>
      <c r="AF40" s="907"/>
      <c r="AG40" s="185"/>
      <c r="AH40" s="907"/>
      <c r="AI40" s="184"/>
      <c r="AJ40" s="118"/>
      <c r="AK40" s="119"/>
      <c r="AL40" s="186"/>
      <c r="AM40" s="187"/>
      <c r="AN40" s="187"/>
      <c r="AO40" s="187"/>
      <c r="AP40" s="187"/>
      <c r="AQ40" s="187"/>
      <c r="AR40" s="120"/>
      <c r="AS40" s="188"/>
      <c r="AT40" s="187"/>
      <c r="AU40" s="120"/>
      <c r="AV40" s="188"/>
      <c r="AW40" s="187"/>
      <c r="AX40" s="187"/>
      <c r="AY40" s="187"/>
      <c r="AZ40" s="189"/>
      <c r="BA40" s="190"/>
      <c r="BB40" s="190"/>
      <c r="BC40" s="191"/>
    </row>
    <row r="41" spans="1:55" ht="6" customHeight="1" x14ac:dyDescent="0.2">
      <c r="A41" s="156"/>
      <c r="B41" s="192"/>
      <c r="C41" s="192"/>
      <c r="D41" s="192"/>
      <c r="E41" s="192"/>
      <c r="F41" s="192"/>
      <c r="G41" s="192"/>
      <c r="H41" s="192"/>
      <c r="I41" s="1005"/>
      <c r="J41" s="1005"/>
      <c r="K41" s="192"/>
      <c r="L41" s="192"/>
      <c r="M41" s="885"/>
      <c r="N41" s="192"/>
      <c r="O41" s="192"/>
      <c r="P41" s="192"/>
      <c r="Q41" s="192"/>
      <c r="R41" s="192"/>
      <c r="S41" s="192"/>
      <c r="T41" s="192"/>
      <c r="U41" s="192"/>
      <c r="V41" s="192"/>
      <c r="W41" s="192"/>
      <c r="X41" s="192"/>
      <c r="Y41" s="192"/>
      <c r="Z41" s="192"/>
      <c r="AA41" s="192"/>
      <c r="AB41" s="192"/>
      <c r="AC41" s="192"/>
      <c r="AD41" s="192"/>
      <c r="AE41" s="192"/>
      <c r="AF41" s="192"/>
      <c r="AG41" s="192"/>
      <c r="AH41" s="192"/>
      <c r="AI41" s="192"/>
      <c r="AJ41" s="192"/>
      <c r="AK41" s="193"/>
      <c r="AL41" s="193"/>
      <c r="AM41" s="193"/>
      <c r="AN41" s="193"/>
      <c r="AO41" s="193"/>
      <c r="AP41" s="193"/>
      <c r="AQ41" s="194"/>
      <c r="AR41" s="193"/>
      <c r="AS41" s="193"/>
      <c r="AT41" s="193"/>
      <c r="AU41" s="193"/>
      <c r="AV41" s="193"/>
      <c r="AW41" s="193"/>
      <c r="AX41" s="193"/>
      <c r="AY41" s="193"/>
      <c r="AZ41" s="193"/>
      <c r="BA41" s="193"/>
      <c r="BB41" s="193"/>
      <c r="BC41" s="156"/>
    </row>
    <row r="42" spans="1:55" ht="72" customHeight="1" x14ac:dyDescent="0.2">
      <c r="A42" s="970">
        <v>4</v>
      </c>
      <c r="B42" s="161" t="s">
        <v>1704</v>
      </c>
      <c r="C42" s="162" t="s">
        <v>1705</v>
      </c>
      <c r="D42" s="163" t="s">
        <v>21</v>
      </c>
      <c r="E42" s="163" t="s">
        <v>1892</v>
      </c>
      <c r="F42" s="162" t="s">
        <v>1706</v>
      </c>
      <c r="G42" s="164" t="s">
        <v>1678</v>
      </c>
      <c r="H42" s="164" t="s">
        <v>1679</v>
      </c>
      <c r="I42" s="165" t="s">
        <v>1908</v>
      </c>
      <c r="J42" s="166">
        <f>+$N$3</f>
        <v>2019</v>
      </c>
      <c r="K42" s="164" t="s">
        <v>1924</v>
      </c>
      <c r="L42" s="165" t="s">
        <v>1960</v>
      </c>
      <c r="M42" s="881" t="s">
        <v>1707</v>
      </c>
      <c r="N42" s="162" t="s">
        <v>1708</v>
      </c>
      <c r="O42" s="162" t="s">
        <v>1709</v>
      </c>
      <c r="P42" s="162" t="s">
        <v>1971</v>
      </c>
      <c r="Q42" s="162" t="s">
        <v>1961</v>
      </c>
      <c r="R42" s="167">
        <f t="shared" ref="R42:AJ42" si="17">SUM(R43:R52)</f>
        <v>0</v>
      </c>
      <c r="S42" s="168">
        <f t="shared" si="17"/>
        <v>0</v>
      </c>
      <c r="T42" s="169">
        <f t="shared" si="17"/>
        <v>0</v>
      </c>
      <c r="U42" s="170">
        <f t="shared" si="17"/>
        <v>0</v>
      </c>
      <c r="V42" s="169">
        <f t="shared" si="17"/>
        <v>0</v>
      </c>
      <c r="W42" s="170">
        <f t="shared" si="17"/>
        <v>0</v>
      </c>
      <c r="X42" s="169">
        <f t="shared" si="17"/>
        <v>0</v>
      </c>
      <c r="Y42" s="170">
        <f t="shared" si="17"/>
        <v>0</v>
      </c>
      <c r="Z42" s="169">
        <f t="shared" si="17"/>
        <v>0</v>
      </c>
      <c r="AA42" s="170">
        <f t="shared" si="17"/>
        <v>0</v>
      </c>
      <c r="AB42" s="169">
        <f t="shared" si="17"/>
        <v>0</v>
      </c>
      <c r="AC42" s="170">
        <f t="shared" si="17"/>
        <v>0</v>
      </c>
      <c r="AD42" s="169">
        <f t="shared" si="17"/>
        <v>0</v>
      </c>
      <c r="AE42" s="170">
        <f t="shared" si="17"/>
        <v>0</v>
      </c>
      <c r="AF42" s="169">
        <f t="shared" si="17"/>
        <v>0</v>
      </c>
      <c r="AG42" s="171">
        <f t="shared" si="17"/>
        <v>0</v>
      </c>
      <c r="AH42" s="169">
        <f t="shared" si="17"/>
        <v>0</v>
      </c>
      <c r="AI42" s="170">
        <f t="shared" si="17"/>
        <v>0</v>
      </c>
      <c r="AJ42" s="172">
        <f t="shared" si="17"/>
        <v>0</v>
      </c>
      <c r="AK42" s="173">
        <f>SUM(AK43:AK52)</f>
        <v>0</v>
      </c>
      <c r="AL42" s="860"/>
      <c r="AM42" s="861"/>
      <c r="AN42" s="861"/>
      <c r="AO42" s="861"/>
      <c r="AP42" s="861"/>
      <c r="AQ42" s="861"/>
      <c r="AR42" s="862"/>
      <c r="AS42" s="863"/>
      <c r="AT42" s="861"/>
      <c r="AU42" s="862"/>
      <c r="AV42" s="863"/>
      <c r="AW42" s="861"/>
      <c r="AX42" s="861"/>
      <c r="AY42" s="861"/>
      <c r="AZ42" s="864"/>
      <c r="BA42" s="44" t="s">
        <v>1684</v>
      </c>
      <c r="BB42" s="44" t="s">
        <v>1963</v>
      </c>
      <c r="BC42" s="45" t="s">
        <v>1686</v>
      </c>
    </row>
    <row r="43" spans="1:55" ht="47.25" customHeight="1" x14ac:dyDescent="0.2">
      <c r="A43" s="971"/>
      <c r="B43" s="973" t="str">
        <f>VLOOKUP($D$9,'PROYECTOS REGISTRADOS'!$A$2:$D$82,4,0)</f>
        <v>Conservación de las microcuencas del Municipio de Tocancipá, Cundinamarca, Centro Oriente</v>
      </c>
      <c r="C43" s="976" t="str">
        <f>VLOOKUP($D$9,'PROYECTOS REGISTRADOS'!$A$2:$D$82,3,0)</f>
        <v>2016-25817-0007</v>
      </c>
      <c r="D43" s="979" t="s">
        <v>1255</v>
      </c>
      <c r="E43" s="985" t="str">
        <f>IF(D43=0,"0-0",(VLOOKUP(D43,'CONSOLIDADO PLAN DESARROLLO'!$EL$9:$ET$304,2,0)))</f>
        <v>Adquirir predios de interés para la conservación del recurso hídrico</v>
      </c>
      <c r="F43" s="982" t="str">
        <f>IF(D43=0,"0-0",(VLOOKUP(D43,'CONSOLIDADO PLAN DESARROLLO'!$EL$9:$ET$304,3,0)))</f>
        <v>No. de predios adquiridos</v>
      </c>
      <c r="G43" s="1006">
        <f>IF(D43=0,"0-0",(VLOOKUP(D43,'CONSOLIDADO PLAN DESARROLLO'!$EL$9:$ET$304,4,0)))</f>
        <v>51</v>
      </c>
      <c r="H43" s="988">
        <f>IF(D43=0,"0-0",(VLOOKUP(D43,'CONSOLIDADO PLAN DESARROLLO'!$EL$9:$ET$304,5,0)))</f>
        <v>65</v>
      </c>
      <c r="I43" s="991">
        <f>IF(D43=0,"0-0",(VLOOKUP(D43,'CONSOLIDADO PLAN DESARROLLO'!$EL$9:$ET$304,$R$3,0)))</f>
        <v>5</v>
      </c>
      <c r="J43" s="992"/>
      <c r="K43" s="997"/>
      <c r="L43" s="1002"/>
      <c r="M43" s="889" t="s">
        <v>1953</v>
      </c>
      <c r="N43" s="804" t="s">
        <v>1929</v>
      </c>
      <c r="O43" s="806">
        <v>10</v>
      </c>
      <c r="P43" s="47"/>
      <c r="Q43" s="47"/>
      <c r="R43" s="899">
        <f>VLOOKUP($D43,'[4]Tablero Logro Metas 2020'!$AK$7:$AS$302,3,0)</f>
        <v>0</v>
      </c>
      <c r="S43" s="48"/>
      <c r="T43" s="902">
        <f>VLOOKUP($D43,'[4]Tablero Logro Metas 2020'!$AK$7:$AS$302,4,0)</f>
        <v>0</v>
      </c>
      <c r="U43" s="49"/>
      <c r="V43" s="902">
        <f>VLOOKUP($D43,'[4]Tablero Logro Metas 2020'!$AK$7:$AS$302,5,0)</f>
        <v>0</v>
      </c>
      <c r="W43" s="49"/>
      <c r="X43" s="902">
        <f>VLOOKUP($D43,'[4]Tablero Logro Metas 2020'!$AK$7:$AS$302,6,0)</f>
        <v>0</v>
      </c>
      <c r="Y43" s="49"/>
      <c r="Z43" s="902">
        <f>VLOOKUP($D43,'[4]Tablero Logro Metas 2020'!$AK$7:$AS$302,7,0)</f>
        <v>0</v>
      </c>
      <c r="AA43" s="49"/>
      <c r="AB43" s="902">
        <f>VLOOKUP($D43,'[4]Tablero Logro Metas 2020'!$AK$7:$AS$302,8,0)</f>
        <v>0</v>
      </c>
      <c r="AC43" s="49"/>
      <c r="AD43" s="902">
        <f>VLOOKUP($D43,'[4]Tablero Logro Metas 2020'!$AK$7:$AS$302,9,0)</f>
        <v>0</v>
      </c>
      <c r="AE43" s="49"/>
      <c r="AF43" s="905"/>
      <c r="AG43" s="50"/>
      <c r="AH43" s="905"/>
      <c r="AI43" s="49"/>
      <c r="AJ43" s="896">
        <f>+R43+T43+V43+X43+Z43+AB43+AD43+AF43+AH43</f>
        <v>0</v>
      </c>
      <c r="AK43" s="103">
        <f>AC43+AE43+AG43+S43+U43+W43+Y43+AA43+AI43</f>
        <v>0</v>
      </c>
      <c r="AL43" s="51"/>
      <c r="AM43" s="52"/>
      <c r="AN43" s="52"/>
      <c r="AO43" s="52"/>
      <c r="AP43" s="52"/>
      <c r="AQ43" s="52"/>
      <c r="AR43" s="53">
        <f t="shared" ref="AR43:AR51" si="18">SUM(AL43:AQ43)</f>
        <v>0</v>
      </c>
      <c r="AS43" s="54"/>
      <c r="AT43" s="52"/>
      <c r="AU43" s="53">
        <f t="shared" ref="AU43:AU50" si="19">SUM(AS43:AT43)</f>
        <v>0</v>
      </c>
      <c r="AV43" s="52"/>
      <c r="AW43" s="52"/>
      <c r="AX43" s="52"/>
      <c r="AY43" s="52"/>
      <c r="AZ43" s="52"/>
      <c r="BA43" s="56"/>
      <c r="BB43" s="56"/>
      <c r="BC43" s="57"/>
    </row>
    <row r="44" spans="1:55" ht="17.25" customHeight="1" x14ac:dyDescent="0.2">
      <c r="A44" s="971"/>
      <c r="B44" s="973"/>
      <c r="C44" s="976"/>
      <c r="D44" s="979"/>
      <c r="E44" s="986"/>
      <c r="F44" s="982"/>
      <c r="G44" s="1006"/>
      <c r="H44" s="988"/>
      <c r="I44" s="993"/>
      <c r="J44" s="994"/>
      <c r="K44" s="998"/>
      <c r="L44" s="1003"/>
      <c r="M44" s="889" t="s">
        <v>1952</v>
      </c>
      <c r="N44" s="804" t="s">
        <v>1929</v>
      </c>
      <c r="O44" s="806">
        <v>14</v>
      </c>
      <c r="P44" s="47"/>
      <c r="Q44" s="47"/>
      <c r="R44" s="900"/>
      <c r="S44" s="48"/>
      <c r="T44" s="903"/>
      <c r="U44" s="49"/>
      <c r="V44" s="903"/>
      <c r="W44" s="49"/>
      <c r="X44" s="903"/>
      <c r="Y44" s="49"/>
      <c r="Z44" s="903"/>
      <c r="AA44" s="49"/>
      <c r="AB44" s="903"/>
      <c r="AC44" s="49"/>
      <c r="AD44" s="903"/>
      <c r="AE44" s="49"/>
      <c r="AF44" s="906"/>
      <c r="AG44" s="50"/>
      <c r="AH44" s="906"/>
      <c r="AI44" s="49"/>
      <c r="AJ44" s="897"/>
      <c r="AK44" s="103">
        <f t="shared" ref="AK44:AK51" si="20">AC44+AE44+AG44+S44+U44+W44+Y44+AA44+AI44</f>
        <v>0</v>
      </c>
      <c r="AL44" s="51"/>
      <c r="AM44" s="52"/>
      <c r="AN44" s="52"/>
      <c r="AO44" s="52"/>
      <c r="AP44" s="52"/>
      <c r="AQ44" s="52"/>
      <c r="AR44" s="53">
        <f t="shared" ref="AR44:AR46" si="21">SUM(AL44:AQ44)</f>
        <v>0</v>
      </c>
      <c r="AS44" s="54"/>
      <c r="AT44" s="52"/>
      <c r="AU44" s="53">
        <f t="shared" ref="AU44:AU46" si="22">SUM(AS44:AT44)</f>
        <v>0</v>
      </c>
      <c r="AV44" s="52"/>
      <c r="AW44" s="52"/>
      <c r="AX44" s="52"/>
      <c r="AY44" s="52"/>
      <c r="AZ44" s="52"/>
      <c r="BA44" s="56"/>
      <c r="BB44" s="56"/>
      <c r="BC44" s="57"/>
    </row>
    <row r="45" spans="1:55" ht="33" customHeight="1" x14ac:dyDescent="0.2">
      <c r="A45" s="971"/>
      <c r="B45" s="973"/>
      <c r="C45" s="976"/>
      <c r="D45" s="979"/>
      <c r="E45" s="986"/>
      <c r="F45" s="982"/>
      <c r="G45" s="1006"/>
      <c r="H45" s="988"/>
      <c r="I45" s="993"/>
      <c r="J45" s="994"/>
      <c r="K45" s="998"/>
      <c r="L45" s="1003"/>
      <c r="M45" s="889" t="s">
        <v>1951</v>
      </c>
      <c r="N45" s="804" t="s">
        <v>1929</v>
      </c>
      <c r="O45" s="806">
        <v>14</v>
      </c>
      <c r="P45" s="47"/>
      <c r="Q45" s="47"/>
      <c r="R45" s="900"/>
      <c r="S45" s="48"/>
      <c r="T45" s="903"/>
      <c r="U45" s="49"/>
      <c r="V45" s="903"/>
      <c r="W45" s="49"/>
      <c r="X45" s="903"/>
      <c r="Y45" s="49"/>
      <c r="Z45" s="903"/>
      <c r="AA45" s="49"/>
      <c r="AB45" s="903"/>
      <c r="AC45" s="49"/>
      <c r="AD45" s="903"/>
      <c r="AE45" s="49"/>
      <c r="AF45" s="906"/>
      <c r="AG45" s="50"/>
      <c r="AH45" s="906"/>
      <c r="AI45" s="49"/>
      <c r="AJ45" s="897"/>
      <c r="AK45" s="103">
        <f t="shared" si="20"/>
        <v>0</v>
      </c>
      <c r="AL45" s="51"/>
      <c r="AM45" s="52"/>
      <c r="AN45" s="52"/>
      <c r="AO45" s="52"/>
      <c r="AP45" s="52"/>
      <c r="AQ45" s="52"/>
      <c r="AR45" s="53">
        <f t="shared" ref="AR45" si="23">SUM(AL45:AQ45)</f>
        <v>0</v>
      </c>
      <c r="AS45" s="54"/>
      <c r="AT45" s="52"/>
      <c r="AU45" s="53">
        <f t="shared" ref="AU45" si="24">SUM(AS45:AT45)</f>
        <v>0</v>
      </c>
      <c r="AV45" s="52"/>
      <c r="AW45" s="52"/>
      <c r="AX45" s="52"/>
      <c r="AY45" s="52"/>
      <c r="AZ45" s="52"/>
      <c r="BA45" s="56"/>
      <c r="BB45" s="56"/>
      <c r="BC45" s="57"/>
    </row>
    <row r="46" spans="1:55" ht="17.25" customHeight="1" x14ac:dyDescent="0.2">
      <c r="A46" s="971"/>
      <c r="B46" s="973"/>
      <c r="C46" s="976"/>
      <c r="D46" s="979"/>
      <c r="E46" s="986"/>
      <c r="F46" s="982"/>
      <c r="G46" s="1006"/>
      <c r="H46" s="988"/>
      <c r="I46" s="993"/>
      <c r="J46" s="994"/>
      <c r="K46" s="998"/>
      <c r="L46" s="1003"/>
      <c r="M46" s="889" t="s">
        <v>1950</v>
      </c>
      <c r="N46" s="804" t="s">
        <v>1929</v>
      </c>
      <c r="O46" s="806">
        <v>14</v>
      </c>
      <c r="P46" s="47"/>
      <c r="Q46" s="47"/>
      <c r="R46" s="900"/>
      <c r="S46" s="48"/>
      <c r="T46" s="903"/>
      <c r="U46" s="49"/>
      <c r="V46" s="903"/>
      <c r="W46" s="49"/>
      <c r="X46" s="903"/>
      <c r="Y46" s="49"/>
      <c r="Z46" s="903"/>
      <c r="AA46" s="49"/>
      <c r="AB46" s="903"/>
      <c r="AC46" s="49"/>
      <c r="AD46" s="903"/>
      <c r="AE46" s="49"/>
      <c r="AF46" s="906"/>
      <c r="AG46" s="50"/>
      <c r="AH46" s="906"/>
      <c r="AI46" s="49"/>
      <c r="AJ46" s="897"/>
      <c r="AK46" s="103">
        <f t="shared" si="20"/>
        <v>0</v>
      </c>
      <c r="AL46" s="51"/>
      <c r="AM46" s="52"/>
      <c r="AN46" s="52"/>
      <c r="AO46" s="52"/>
      <c r="AP46" s="52"/>
      <c r="AQ46" s="52"/>
      <c r="AR46" s="53">
        <f t="shared" si="21"/>
        <v>0</v>
      </c>
      <c r="AS46" s="54"/>
      <c r="AT46" s="52"/>
      <c r="AU46" s="53">
        <f t="shared" si="22"/>
        <v>0</v>
      </c>
      <c r="AV46" s="52"/>
      <c r="AW46" s="52"/>
      <c r="AX46" s="52"/>
      <c r="AY46" s="52"/>
      <c r="AZ46" s="52"/>
      <c r="BA46" s="56"/>
      <c r="BB46" s="56"/>
      <c r="BC46" s="57"/>
    </row>
    <row r="47" spans="1:55" ht="17.25" customHeight="1" x14ac:dyDescent="0.2">
      <c r="A47" s="971"/>
      <c r="B47" s="973"/>
      <c r="C47" s="976"/>
      <c r="D47" s="979"/>
      <c r="E47" s="986"/>
      <c r="F47" s="982"/>
      <c r="G47" s="1006"/>
      <c r="H47" s="988"/>
      <c r="I47" s="993"/>
      <c r="J47" s="994"/>
      <c r="K47" s="998"/>
      <c r="L47" s="1003"/>
      <c r="M47" s="889" t="s">
        <v>102</v>
      </c>
      <c r="N47" s="804" t="s">
        <v>1929</v>
      </c>
      <c r="O47" s="806">
        <v>14</v>
      </c>
      <c r="P47" s="47"/>
      <c r="Q47" s="47"/>
      <c r="R47" s="900"/>
      <c r="S47" s="48"/>
      <c r="T47" s="903"/>
      <c r="U47" s="49"/>
      <c r="V47" s="903"/>
      <c r="W47" s="49"/>
      <c r="X47" s="903"/>
      <c r="Y47" s="49"/>
      <c r="Z47" s="903"/>
      <c r="AA47" s="49"/>
      <c r="AB47" s="903"/>
      <c r="AC47" s="49"/>
      <c r="AD47" s="903"/>
      <c r="AE47" s="49"/>
      <c r="AF47" s="906"/>
      <c r="AG47" s="50"/>
      <c r="AH47" s="906"/>
      <c r="AI47" s="49"/>
      <c r="AJ47" s="897"/>
      <c r="AK47" s="103">
        <f t="shared" si="20"/>
        <v>0</v>
      </c>
      <c r="AL47" s="51"/>
      <c r="AM47" s="52"/>
      <c r="AN47" s="52"/>
      <c r="AO47" s="52"/>
      <c r="AP47" s="52"/>
      <c r="AQ47" s="52"/>
      <c r="AR47" s="53">
        <f t="shared" si="18"/>
        <v>0</v>
      </c>
      <c r="AS47" s="54"/>
      <c r="AT47" s="52"/>
      <c r="AU47" s="53">
        <f t="shared" si="19"/>
        <v>0</v>
      </c>
      <c r="AV47" s="52"/>
      <c r="AW47" s="52"/>
      <c r="AX47" s="52"/>
      <c r="AY47" s="52"/>
      <c r="AZ47" s="52"/>
      <c r="BA47" s="56"/>
      <c r="BB47" s="56"/>
      <c r="BC47" s="57"/>
    </row>
    <row r="48" spans="1:55" ht="17.25" customHeight="1" x14ac:dyDescent="0.2">
      <c r="A48" s="971"/>
      <c r="B48" s="973"/>
      <c r="C48" s="976"/>
      <c r="D48" s="979"/>
      <c r="E48" s="986"/>
      <c r="F48" s="982"/>
      <c r="G48" s="1006"/>
      <c r="H48" s="988"/>
      <c r="I48" s="993"/>
      <c r="J48" s="994"/>
      <c r="K48" s="998"/>
      <c r="L48" s="1003"/>
      <c r="M48" s="891" t="s">
        <v>1937</v>
      </c>
      <c r="N48" s="804" t="s">
        <v>1929</v>
      </c>
      <c r="O48" s="806"/>
      <c r="P48" s="107"/>
      <c r="Q48" s="107"/>
      <c r="R48" s="900"/>
      <c r="S48" s="108"/>
      <c r="T48" s="903"/>
      <c r="U48" s="109"/>
      <c r="V48" s="903"/>
      <c r="W48" s="109"/>
      <c r="X48" s="903"/>
      <c r="Y48" s="109"/>
      <c r="Z48" s="903"/>
      <c r="AA48" s="109"/>
      <c r="AB48" s="903"/>
      <c r="AC48" s="109"/>
      <c r="AD48" s="903"/>
      <c r="AE48" s="109"/>
      <c r="AF48" s="906"/>
      <c r="AG48" s="110"/>
      <c r="AH48" s="906"/>
      <c r="AI48" s="109"/>
      <c r="AJ48" s="897"/>
      <c r="AK48" s="103">
        <f t="shared" si="20"/>
        <v>0</v>
      </c>
      <c r="AL48" s="51"/>
      <c r="AM48" s="52"/>
      <c r="AN48" s="52"/>
      <c r="AO48" s="52"/>
      <c r="AP48" s="52"/>
      <c r="AQ48" s="52"/>
      <c r="AR48" s="53">
        <f t="shared" si="18"/>
        <v>0</v>
      </c>
      <c r="AS48" s="54"/>
      <c r="AT48" s="52"/>
      <c r="AU48" s="53">
        <f t="shared" si="19"/>
        <v>0</v>
      </c>
      <c r="AV48" s="52"/>
      <c r="AW48" s="52"/>
      <c r="AX48" s="52"/>
      <c r="AY48" s="52"/>
      <c r="AZ48" s="52"/>
      <c r="BA48" s="56"/>
      <c r="BB48" s="56"/>
      <c r="BC48" s="57"/>
    </row>
    <row r="49" spans="1:55" ht="17.25" customHeight="1" x14ac:dyDescent="0.2">
      <c r="A49" s="971"/>
      <c r="B49" s="973"/>
      <c r="C49" s="976"/>
      <c r="D49" s="979"/>
      <c r="E49" s="986"/>
      <c r="F49" s="982"/>
      <c r="G49" s="1006"/>
      <c r="H49" s="988"/>
      <c r="I49" s="993"/>
      <c r="J49" s="994"/>
      <c r="K49" s="998"/>
      <c r="L49" s="1003"/>
      <c r="M49" s="889" t="s">
        <v>1938</v>
      </c>
      <c r="N49" s="804" t="s">
        <v>1929</v>
      </c>
      <c r="O49" s="806">
        <v>14</v>
      </c>
      <c r="P49" s="47"/>
      <c r="Q49" s="47"/>
      <c r="R49" s="900"/>
      <c r="S49" s="48"/>
      <c r="T49" s="903"/>
      <c r="U49" s="49"/>
      <c r="V49" s="903"/>
      <c r="W49" s="49"/>
      <c r="X49" s="903"/>
      <c r="Y49" s="49"/>
      <c r="Z49" s="903"/>
      <c r="AA49" s="49"/>
      <c r="AB49" s="903"/>
      <c r="AC49" s="49"/>
      <c r="AD49" s="903"/>
      <c r="AE49" s="49"/>
      <c r="AF49" s="906"/>
      <c r="AG49" s="50"/>
      <c r="AH49" s="906"/>
      <c r="AI49" s="49"/>
      <c r="AJ49" s="897"/>
      <c r="AK49" s="103">
        <f t="shared" si="20"/>
        <v>0</v>
      </c>
      <c r="AL49" s="51"/>
      <c r="AM49" s="52"/>
      <c r="AN49" s="52"/>
      <c r="AO49" s="52"/>
      <c r="AP49" s="52"/>
      <c r="AQ49" s="52"/>
      <c r="AR49" s="53">
        <f t="shared" si="18"/>
        <v>0</v>
      </c>
      <c r="AS49" s="54"/>
      <c r="AT49" s="52"/>
      <c r="AU49" s="53">
        <f t="shared" si="19"/>
        <v>0</v>
      </c>
      <c r="AV49" s="52"/>
      <c r="AW49" s="52"/>
      <c r="AX49" s="52"/>
      <c r="AY49" s="52"/>
      <c r="AZ49" s="52"/>
      <c r="BA49" s="56"/>
      <c r="BB49" s="56"/>
      <c r="BC49" s="57"/>
    </row>
    <row r="50" spans="1:55" ht="17.25" customHeight="1" x14ac:dyDescent="0.2">
      <c r="A50" s="971"/>
      <c r="B50" s="973"/>
      <c r="C50" s="976"/>
      <c r="D50" s="979"/>
      <c r="E50" s="986"/>
      <c r="F50" s="982"/>
      <c r="G50" s="1006"/>
      <c r="H50" s="988"/>
      <c r="I50" s="993"/>
      <c r="J50" s="994"/>
      <c r="K50" s="998"/>
      <c r="L50" s="1003"/>
      <c r="M50" s="889" t="s">
        <v>1939</v>
      </c>
      <c r="N50" s="804" t="s">
        <v>1929</v>
      </c>
      <c r="O50" s="806">
        <v>14</v>
      </c>
      <c r="P50" s="47"/>
      <c r="Q50" s="47"/>
      <c r="R50" s="900"/>
      <c r="S50" s="108"/>
      <c r="T50" s="903"/>
      <c r="U50" s="109"/>
      <c r="V50" s="903"/>
      <c r="W50" s="109"/>
      <c r="X50" s="903"/>
      <c r="Y50" s="109"/>
      <c r="Z50" s="903"/>
      <c r="AA50" s="109"/>
      <c r="AB50" s="903"/>
      <c r="AC50" s="109"/>
      <c r="AD50" s="903"/>
      <c r="AE50" s="109"/>
      <c r="AF50" s="906"/>
      <c r="AG50" s="110"/>
      <c r="AH50" s="906"/>
      <c r="AI50" s="109"/>
      <c r="AJ50" s="897"/>
      <c r="AK50" s="103">
        <f t="shared" si="20"/>
        <v>0</v>
      </c>
      <c r="AL50" s="51"/>
      <c r="AM50" s="52"/>
      <c r="AN50" s="52"/>
      <c r="AO50" s="52"/>
      <c r="AP50" s="52"/>
      <c r="AQ50" s="52"/>
      <c r="AR50" s="53">
        <f t="shared" si="18"/>
        <v>0</v>
      </c>
      <c r="AS50" s="54"/>
      <c r="AT50" s="52"/>
      <c r="AU50" s="53">
        <f t="shared" si="19"/>
        <v>0</v>
      </c>
      <c r="AV50" s="52"/>
      <c r="AW50" s="52"/>
      <c r="AX50" s="52"/>
      <c r="AY50" s="52"/>
      <c r="AZ50" s="52"/>
      <c r="BA50" s="56"/>
      <c r="BB50" s="56"/>
      <c r="BC50" s="57"/>
    </row>
    <row r="51" spans="1:55" ht="17.25" customHeight="1" x14ac:dyDescent="0.2">
      <c r="A51" s="971"/>
      <c r="B51" s="974"/>
      <c r="C51" s="977"/>
      <c r="D51" s="980"/>
      <c r="E51" s="986"/>
      <c r="F51" s="983"/>
      <c r="G51" s="1007"/>
      <c r="H51" s="989"/>
      <c r="I51" s="993"/>
      <c r="J51" s="994"/>
      <c r="K51" s="998"/>
      <c r="L51" s="1003"/>
      <c r="M51" s="890" t="s">
        <v>1954</v>
      </c>
      <c r="N51" s="805" t="s">
        <v>1929</v>
      </c>
      <c r="O51" s="807">
        <v>3</v>
      </c>
      <c r="P51" s="47"/>
      <c r="Q51" s="47"/>
      <c r="R51" s="900"/>
      <c r="S51" s="48"/>
      <c r="T51" s="903"/>
      <c r="U51" s="49"/>
      <c r="V51" s="903"/>
      <c r="W51" s="49"/>
      <c r="X51" s="903"/>
      <c r="Y51" s="49"/>
      <c r="Z51" s="903"/>
      <c r="AA51" s="49"/>
      <c r="AB51" s="903"/>
      <c r="AC51" s="49"/>
      <c r="AD51" s="903"/>
      <c r="AE51" s="49"/>
      <c r="AF51" s="906"/>
      <c r="AG51" s="50"/>
      <c r="AH51" s="906"/>
      <c r="AI51" s="49"/>
      <c r="AJ51" s="898"/>
      <c r="AK51" s="103">
        <f t="shared" si="20"/>
        <v>0</v>
      </c>
      <c r="AL51" s="111"/>
      <c r="AM51" s="112"/>
      <c r="AN51" s="112"/>
      <c r="AO51" s="112"/>
      <c r="AP51" s="112"/>
      <c r="AQ51" s="112"/>
      <c r="AR51" s="53">
        <f t="shared" si="18"/>
        <v>0</v>
      </c>
      <c r="AS51" s="113"/>
      <c r="AT51" s="112"/>
      <c r="AU51" s="53">
        <f>SUM(AS51:AT51)</f>
        <v>0</v>
      </c>
      <c r="AV51" s="113"/>
      <c r="AW51" s="112"/>
      <c r="AX51" s="112"/>
      <c r="AY51" s="112"/>
      <c r="AZ51" s="114"/>
      <c r="BA51" s="115"/>
      <c r="BB51" s="115"/>
      <c r="BC51" s="116"/>
    </row>
    <row r="52" spans="1:55" ht="9.9499999999999993" customHeight="1" thickBot="1" x14ac:dyDescent="0.25">
      <c r="A52" s="972"/>
      <c r="B52" s="975"/>
      <c r="C52" s="978"/>
      <c r="D52" s="981"/>
      <c r="E52" s="987"/>
      <c r="F52" s="984"/>
      <c r="G52" s="1008"/>
      <c r="H52" s="990"/>
      <c r="I52" s="995"/>
      <c r="J52" s="996"/>
      <c r="K52" s="999"/>
      <c r="L52" s="1004"/>
      <c r="M52" s="884"/>
      <c r="N52" s="181"/>
      <c r="O52" s="182"/>
      <c r="P52" s="117"/>
      <c r="Q52" s="117"/>
      <c r="R52" s="901"/>
      <c r="S52" s="183"/>
      <c r="T52" s="904"/>
      <c r="U52" s="184"/>
      <c r="V52" s="904"/>
      <c r="W52" s="184"/>
      <c r="X52" s="904"/>
      <c r="Y52" s="184"/>
      <c r="Z52" s="904"/>
      <c r="AA52" s="184"/>
      <c r="AB52" s="904"/>
      <c r="AC52" s="184"/>
      <c r="AD52" s="904"/>
      <c r="AE52" s="184"/>
      <c r="AF52" s="907"/>
      <c r="AG52" s="185"/>
      <c r="AH52" s="907"/>
      <c r="AI52" s="184"/>
      <c r="AJ52" s="118"/>
      <c r="AK52" s="119"/>
      <c r="AL52" s="186"/>
      <c r="AM52" s="187"/>
      <c r="AN52" s="187"/>
      <c r="AO52" s="187"/>
      <c r="AP52" s="187"/>
      <c r="AQ52" s="187"/>
      <c r="AR52" s="120"/>
      <c r="AS52" s="188"/>
      <c r="AT52" s="187"/>
      <c r="AU52" s="120"/>
      <c r="AV52" s="188"/>
      <c r="AW52" s="187"/>
      <c r="AX52" s="187"/>
      <c r="AY52" s="187"/>
      <c r="AZ52" s="189"/>
      <c r="BA52" s="190"/>
      <c r="BB52" s="190"/>
      <c r="BC52" s="191"/>
    </row>
    <row r="53" spans="1:55" ht="6" customHeight="1" x14ac:dyDescent="0.2">
      <c r="A53" s="156"/>
      <c r="B53" s="192"/>
      <c r="C53" s="192"/>
      <c r="D53" s="192"/>
      <c r="E53" s="192"/>
      <c r="F53" s="192"/>
      <c r="G53" s="192"/>
      <c r="H53" s="192"/>
      <c r="I53" s="1005"/>
      <c r="J53" s="1005"/>
      <c r="K53" s="192"/>
      <c r="L53" s="192"/>
      <c r="M53" s="885"/>
      <c r="N53" s="192"/>
      <c r="O53" s="192"/>
      <c r="P53" s="192"/>
      <c r="Q53" s="192"/>
      <c r="R53" s="192"/>
      <c r="S53" s="192"/>
      <c r="T53" s="192"/>
      <c r="U53" s="192"/>
      <c r="V53" s="192"/>
      <c r="W53" s="192"/>
      <c r="X53" s="192"/>
      <c r="Y53" s="192"/>
      <c r="Z53" s="192"/>
      <c r="AA53" s="192"/>
      <c r="AB53" s="192"/>
      <c r="AC53" s="192"/>
      <c r="AD53" s="192"/>
      <c r="AE53" s="192"/>
      <c r="AF53" s="192"/>
      <c r="AG53" s="192"/>
      <c r="AH53" s="192"/>
      <c r="AI53" s="192"/>
      <c r="AJ53" s="192"/>
      <c r="AK53" s="193"/>
      <c r="AL53" s="193"/>
      <c r="AM53" s="193"/>
      <c r="AN53" s="193"/>
      <c r="AO53" s="193"/>
      <c r="AP53" s="193"/>
      <c r="AQ53" s="194"/>
      <c r="AR53" s="193"/>
      <c r="AS53" s="193"/>
      <c r="AT53" s="193"/>
      <c r="AU53" s="193"/>
      <c r="AV53" s="193"/>
      <c r="AW53" s="193"/>
      <c r="AX53" s="193"/>
      <c r="AY53" s="193"/>
      <c r="AZ53" s="193"/>
      <c r="BA53" s="193"/>
      <c r="BB53" s="193"/>
      <c r="BC53" s="156"/>
    </row>
    <row r="54" spans="1:55" ht="72" customHeight="1" x14ac:dyDescent="0.2">
      <c r="A54" s="970">
        <v>5</v>
      </c>
      <c r="B54" s="161" t="s">
        <v>1704</v>
      </c>
      <c r="C54" s="162" t="s">
        <v>1705</v>
      </c>
      <c r="D54" s="163" t="s">
        <v>21</v>
      </c>
      <c r="E54" s="163" t="s">
        <v>1892</v>
      </c>
      <c r="F54" s="162" t="s">
        <v>1706</v>
      </c>
      <c r="G54" s="164" t="s">
        <v>1678</v>
      </c>
      <c r="H54" s="164" t="s">
        <v>1679</v>
      </c>
      <c r="I54" s="165" t="s">
        <v>1908</v>
      </c>
      <c r="J54" s="166">
        <f>+$N$3</f>
        <v>2019</v>
      </c>
      <c r="K54" s="164" t="s">
        <v>1924</v>
      </c>
      <c r="L54" s="165" t="s">
        <v>1960</v>
      </c>
      <c r="M54" s="881" t="s">
        <v>1707</v>
      </c>
      <c r="N54" s="162" t="s">
        <v>1708</v>
      </c>
      <c r="O54" s="162" t="s">
        <v>1709</v>
      </c>
      <c r="P54" s="162" t="s">
        <v>1971</v>
      </c>
      <c r="Q54" s="162" t="s">
        <v>1961</v>
      </c>
      <c r="R54" s="167">
        <f>SUM(R55:R61)</f>
        <v>0</v>
      </c>
      <c r="S54" s="168">
        <f t="shared" ref="S54:AK54" si="25">SUM(S55:S61)</f>
        <v>0</v>
      </c>
      <c r="T54" s="169">
        <f t="shared" si="25"/>
        <v>0</v>
      </c>
      <c r="U54" s="170">
        <f t="shared" si="25"/>
        <v>0</v>
      </c>
      <c r="V54" s="169">
        <f t="shared" si="25"/>
        <v>0</v>
      </c>
      <c r="W54" s="170">
        <f t="shared" si="25"/>
        <v>0</v>
      </c>
      <c r="X54" s="169">
        <f t="shared" si="25"/>
        <v>0</v>
      </c>
      <c r="Y54" s="170">
        <f t="shared" si="25"/>
        <v>0</v>
      </c>
      <c r="Z54" s="169">
        <f t="shared" si="25"/>
        <v>899000000</v>
      </c>
      <c r="AA54" s="170">
        <f t="shared" si="25"/>
        <v>0</v>
      </c>
      <c r="AB54" s="169">
        <f t="shared" si="25"/>
        <v>0</v>
      </c>
      <c r="AC54" s="170">
        <f t="shared" si="25"/>
        <v>0</v>
      </c>
      <c r="AD54" s="169">
        <f t="shared" si="25"/>
        <v>0</v>
      </c>
      <c r="AE54" s="170">
        <f t="shared" si="25"/>
        <v>0</v>
      </c>
      <c r="AF54" s="169">
        <f t="shared" si="25"/>
        <v>0</v>
      </c>
      <c r="AG54" s="171">
        <f t="shared" si="25"/>
        <v>0</v>
      </c>
      <c r="AH54" s="169">
        <f t="shared" si="25"/>
        <v>0</v>
      </c>
      <c r="AI54" s="170">
        <f t="shared" si="25"/>
        <v>0</v>
      </c>
      <c r="AJ54" s="172">
        <f t="shared" si="25"/>
        <v>899000000</v>
      </c>
      <c r="AK54" s="173">
        <f t="shared" si="25"/>
        <v>0</v>
      </c>
      <c r="AL54" s="860"/>
      <c r="AM54" s="861"/>
      <c r="AN54" s="861"/>
      <c r="AO54" s="861"/>
      <c r="AP54" s="861"/>
      <c r="AQ54" s="861"/>
      <c r="AR54" s="862"/>
      <c r="AS54" s="863"/>
      <c r="AT54" s="861"/>
      <c r="AU54" s="862"/>
      <c r="AV54" s="863"/>
      <c r="AW54" s="861"/>
      <c r="AX54" s="861"/>
      <c r="AY54" s="861"/>
      <c r="AZ54" s="864"/>
      <c r="BA54" s="44" t="s">
        <v>1684</v>
      </c>
      <c r="BB54" s="44" t="s">
        <v>1963</v>
      </c>
      <c r="BC54" s="45" t="s">
        <v>1686</v>
      </c>
    </row>
    <row r="55" spans="1:55" ht="36.75" customHeight="1" x14ac:dyDescent="0.2">
      <c r="A55" s="971"/>
      <c r="B55" s="973" t="str">
        <f>VLOOKUP($D$9,'PROYECTOS REGISTRADOS'!$A$2:$D$82,4,0)</f>
        <v>Conservación de las microcuencas del Municipio de Tocancipá, Cundinamarca, Centro Oriente</v>
      </c>
      <c r="C55" s="976" t="str">
        <f>VLOOKUP($D$9,'PROYECTOS REGISTRADOS'!$A$2:$D$82,3,0)</f>
        <v>2016-25817-0007</v>
      </c>
      <c r="D55" s="979" t="s">
        <v>1259</v>
      </c>
      <c r="E55" s="985" t="str">
        <f>IF(D55=0,"0-0",(VLOOKUP(D55,'CONSOLIDADO PLAN DESARROLLO'!$EL$9:$ET$304,2,0)))</f>
        <v>Implementar el Plan de Manejo de las microcuencas del Municipio</v>
      </c>
      <c r="F55" s="982" t="str">
        <f>IF(D55=0,"0-0",(VLOOKUP(D55,'CONSOLIDADO PLAN DESARROLLO'!$EL$9:$ET$304,3,0)))</f>
        <v xml:space="preserve">No. de planes de manejo de microcuencas Implementados </v>
      </c>
      <c r="G55" s="1006">
        <f>IF(D55=0,"0-0",(VLOOKUP(D55,'CONSOLIDADO PLAN DESARROLLO'!$EL$9:$ET$304,4,0)))</f>
        <v>0</v>
      </c>
      <c r="H55" s="988">
        <f>IF(D55=0,"0-0",(VLOOKUP(D55,'CONSOLIDADO PLAN DESARROLLO'!$EL$9:$ET$304,5,0)))</f>
        <v>1</v>
      </c>
      <c r="I55" s="991">
        <f>IF(D55=0,"0-0",(VLOOKUP(D55,'CONSOLIDADO PLAN DESARROLLO'!$EL$9:$ET$304,$R$3,0)))</f>
        <v>0.3</v>
      </c>
      <c r="J55" s="992"/>
      <c r="K55" s="1000"/>
      <c r="L55" s="1002"/>
      <c r="M55" s="882" t="s">
        <v>1940</v>
      </c>
      <c r="N55" s="804" t="s">
        <v>1941</v>
      </c>
      <c r="O55" s="806">
        <v>100</v>
      </c>
      <c r="P55" s="47"/>
      <c r="Q55" s="47"/>
      <c r="R55" s="899">
        <f>VLOOKUP($D55,'[4]Tablero Logro Metas 2020'!$AK$7:$AS$302,3,0)</f>
        <v>0</v>
      </c>
      <c r="S55" s="48"/>
      <c r="T55" s="902">
        <f>VLOOKUP($D55,'[4]Tablero Logro Metas 2020'!$AK$7:$AS$302,4,0)</f>
        <v>0</v>
      </c>
      <c r="U55" s="49"/>
      <c r="V55" s="902">
        <f>VLOOKUP($D55,'[4]Tablero Logro Metas 2020'!$AK$7:$AS$302,5,0)</f>
        <v>0</v>
      </c>
      <c r="W55" s="49"/>
      <c r="X55" s="902">
        <f>VLOOKUP($D55,'[4]Tablero Logro Metas 2020'!$AK$7:$AS$302,6,0)</f>
        <v>0</v>
      </c>
      <c r="Y55" s="49"/>
      <c r="Z55" s="902">
        <f>VLOOKUP($D55,'[4]Tablero Logro Metas 2020'!$AK$7:$AS$302,7,0)</f>
        <v>899000000</v>
      </c>
      <c r="AA55" s="49"/>
      <c r="AB55" s="902">
        <f>VLOOKUP($D55,'[4]Tablero Logro Metas 2020'!$AK$7:$AS$302,8,0)</f>
        <v>0</v>
      </c>
      <c r="AC55" s="49"/>
      <c r="AD55" s="902">
        <f>VLOOKUP($D55,'[4]Tablero Logro Metas 2020'!$AK$7:$AS$302,9,0)</f>
        <v>0</v>
      </c>
      <c r="AE55" s="49"/>
      <c r="AF55" s="905"/>
      <c r="AG55" s="50"/>
      <c r="AH55" s="905"/>
      <c r="AI55" s="49"/>
      <c r="AJ55" s="896">
        <f>+R55+T55+V55+X55+Z55+AB55+AD55+AF55+AH55</f>
        <v>899000000</v>
      </c>
      <c r="AK55" s="103">
        <f>AC55+AE55+AG55+S55+U55+W55+Y55+AA55+AI55</f>
        <v>0</v>
      </c>
      <c r="AL55" s="51"/>
      <c r="AM55" s="52"/>
      <c r="AN55" s="52"/>
      <c r="AO55" s="52"/>
      <c r="AP55" s="52"/>
      <c r="AQ55" s="52"/>
      <c r="AR55" s="53">
        <f t="shared" ref="AR55:AR60" si="26">SUM(AL55:AQ55)</f>
        <v>0</v>
      </c>
      <c r="AS55" s="54"/>
      <c r="AT55" s="52"/>
      <c r="AU55" s="53">
        <f t="shared" ref="AU55:AU59" si="27">SUM(AS55:AT55)</f>
        <v>0</v>
      </c>
      <c r="AV55" s="52"/>
      <c r="AW55" s="52"/>
      <c r="AX55" s="52"/>
      <c r="AY55" s="52"/>
      <c r="AZ55" s="52"/>
      <c r="BA55" s="56"/>
      <c r="BB55" s="56"/>
      <c r="BC55" s="57"/>
    </row>
    <row r="56" spans="1:55" ht="22.5" x14ac:dyDescent="0.2">
      <c r="A56" s="971"/>
      <c r="B56" s="973"/>
      <c r="C56" s="976"/>
      <c r="D56" s="979"/>
      <c r="E56" s="986"/>
      <c r="F56" s="982"/>
      <c r="G56" s="1006"/>
      <c r="H56" s="988"/>
      <c r="I56" s="993"/>
      <c r="J56" s="994"/>
      <c r="K56" s="1000"/>
      <c r="L56" s="1003"/>
      <c r="M56" s="882" t="s">
        <v>1942</v>
      </c>
      <c r="N56" s="804" t="s">
        <v>1941</v>
      </c>
      <c r="O56" s="806">
        <v>100</v>
      </c>
      <c r="P56" s="47"/>
      <c r="Q56" s="47"/>
      <c r="R56" s="900"/>
      <c r="S56" s="48"/>
      <c r="T56" s="903"/>
      <c r="U56" s="49"/>
      <c r="V56" s="903"/>
      <c r="W56" s="49"/>
      <c r="X56" s="903"/>
      <c r="Y56" s="49"/>
      <c r="Z56" s="903"/>
      <c r="AA56" s="49"/>
      <c r="AB56" s="903"/>
      <c r="AC56" s="49"/>
      <c r="AD56" s="903"/>
      <c r="AE56" s="49"/>
      <c r="AF56" s="906"/>
      <c r="AG56" s="50"/>
      <c r="AH56" s="906"/>
      <c r="AI56" s="49"/>
      <c r="AJ56" s="897"/>
      <c r="AK56" s="103">
        <f t="shared" ref="AK56:AK60" si="28">AC56+AE56+AG56+S56+U56+W56+Y56+AA56+AI56</f>
        <v>0</v>
      </c>
      <c r="AL56" s="51"/>
      <c r="AM56" s="52"/>
      <c r="AN56" s="52"/>
      <c r="AO56" s="52"/>
      <c r="AP56" s="52"/>
      <c r="AQ56" s="52"/>
      <c r="AR56" s="53">
        <f t="shared" si="26"/>
        <v>0</v>
      </c>
      <c r="AS56" s="54"/>
      <c r="AT56" s="52"/>
      <c r="AU56" s="53">
        <f t="shared" si="27"/>
        <v>0</v>
      </c>
      <c r="AV56" s="52"/>
      <c r="AW56" s="52"/>
      <c r="AX56" s="52"/>
      <c r="AY56" s="52"/>
      <c r="AZ56" s="52"/>
      <c r="BA56" s="56"/>
      <c r="BB56" s="56"/>
      <c r="BC56" s="57"/>
    </row>
    <row r="57" spans="1:55" ht="35.25" customHeight="1" x14ac:dyDescent="0.2">
      <c r="A57" s="971"/>
      <c r="B57" s="973"/>
      <c r="C57" s="976"/>
      <c r="D57" s="979"/>
      <c r="E57" s="986"/>
      <c r="F57" s="982"/>
      <c r="G57" s="1006"/>
      <c r="H57" s="988"/>
      <c r="I57" s="993"/>
      <c r="J57" s="994"/>
      <c r="K57" s="1000"/>
      <c r="L57" s="1003"/>
      <c r="M57" s="882" t="s">
        <v>1943</v>
      </c>
      <c r="N57" s="804" t="s">
        <v>1941</v>
      </c>
      <c r="O57" s="806">
        <v>100</v>
      </c>
      <c r="P57" s="47"/>
      <c r="Q57" s="47"/>
      <c r="R57" s="900"/>
      <c r="S57" s="48"/>
      <c r="T57" s="903"/>
      <c r="U57" s="49"/>
      <c r="V57" s="903"/>
      <c r="W57" s="49"/>
      <c r="X57" s="903"/>
      <c r="Y57" s="49"/>
      <c r="Z57" s="903"/>
      <c r="AA57" s="49"/>
      <c r="AB57" s="903"/>
      <c r="AC57" s="49"/>
      <c r="AD57" s="903"/>
      <c r="AE57" s="49"/>
      <c r="AF57" s="906"/>
      <c r="AG57" s="50"/>
      <c r="AH57" s="906"/>
      <c r="AI57" s="49"/>
      <c r="AJ57" s="897"/>
      <c r="AK57" s="103">
        <f t="shared" si="28"/>
        <v>0</v>
      </c>
      <c r="AL57" s="51"/>
      <c r="AM57" s="52"/>
      <c r="AN57" s="52"/>
      <c r="AO57" s="52"/>
      <c r="AP57" s="52"/>
      <c r="AQ57" s="52"/>
      <c r="AR57" s="53">
        <f t="shared" si="26"/>
        <v>0</v>
      </c>
      <c r="AS57" s="54"/>
      <c r="AT57" s="52"/>
      <c r="AU57" s="53">
        <f t="shared" si="27"/>
        <v>0</v>
      </c>
      <c r="AV57" s="52"/>
      <c r="AW57" s="52"/>
      <c r="AX57" s="52"/>
      <c r="AY57" s="52"/>
      <c r="AZ57" s="52"/>
      <c r="BA57" s="56"/>
      <c r="BB57" s="56"/>
      <c r="BC57" s="57"/>
    </row>
    <row r="58" spans="1:55" ht="22.5" x14ac:dyDescent="0.2">
      <c r="A58" s="971"/>
      <c r="B58" s="973"/>
      <c r="C58" s="976"/>
      <c r="D58" s="979"/>
      <c r="E58" s="986"/>
      <c r="F58" s="982"/>
      <c r="G58" s="1006"/>
      <c r="H58" s="988"/>
      <c r="I58" s="993"/>
      <c r="J58" s="994"/>
      <c r="K58" s="1000"/>
      <c r="L58" s="1003"/>
      <c r="M58" s="882" t="s">
        <v>1944</v>
      </c>
      <c r="N58" s="804" t="s">
        <v>1929</v>
      </c>
      <c r="O58" s="806">
        <v>1</v>
      </c>
      <c r="P58" s="47"/>
      <c r="Q58" s="47"/>
      <c r="R58" s="900"/>
      <c r="S58" s="48"/>
      <c r="T58" s="903"/>
      <c r="U58" s="49"/>
      <c r="V58" s="903"/>
      <c r="W58" s="49"/>
      <c r="X58" s="903"/>
      <c r="Y58" s="49"/>
      <c r="Z58" s="903"/>
      <c r="AA58" s="49"/>
      <c r="AB58" s="903"/>
      <c r="AC58" s="49"/>
      <c r="AD58" s="903"/>
      <c r="AE58" s="49"/>
      <c r="AF58" s="906"/>
      <c r="AG58" s="50"/>
      <c r="AH58" s="906"/>
      <c r="AI58" s="49"/>
      <c r="AJ58" s="897"/>
      <c r="AK58" s="103">
        <f t="shared" si="28"/>
        <v>0</v>
      </c>
      <c r="AL58" s="51"/>
      <c r="AM58" s="52"/>
      <c r="AN58" s="52"/>
      <c r="AO58" s="52"/>
      <c r="AP58" s="52"/>
      <c r="AQ58" s="52"/>
      <c r="AR58" s="53">
        <f t="shared" si="26"/>
        <v>0</v>
      </c>
      <c r="AS58" s="54"/>
      <c r="AT58" s="52"/>
      <c r="AU58" s="53">
        <f t="shared" si="27"/>
        <v>0</v>
      </c>
      <c r="AV58" s="52"/>
      <c r="AW58" s="52"/>
      <c r="AX58" s="52"/>
      <c r="AY58" s="52"/>
      <c r="AZ58" s="52"/>
      <c r="BA58" s="56"/>
      <c r="BB58" s="56"/>
      <c r="BC58" s="57"/>
    </row>
    <row r="59" spans="1:55" ht="41.25" customHeight="1" x14ac:dyDescent="0.2">
      <c r="A59" s="971"/>
      <c r="B59" s="973"/>
      <c r="C59" s="976"/>
      <c r="D59" s="979"/>
      <c r="E59" s="986"/>
      <c r="F59" s="982"/>
      <c r="G59" s="1006"/>
      <c r="H59" s="988"/>
      <c r="I59" s="993"/>
      <c r="J59" s="994"/>
      <c r="K59" s="1000"/>
      <c r="L59" s="1003"/>
      <c r="M59" s="888" t="s">
        <v>1948</v>
      </c>
      <c r="N59" s="175" t="s">
        <v>1929</v>
      </c>
      <c r="O59" s="176">
        <v>1</v>
      </c>
      <c r="P59" s="47"/>
      <c r="Q59" s="47"/>
      <c r="R59" s="900"/>
      <c r="S59" s="48"/>
      <c r="T59" s="903"/>
      <c r="U59" s="49"/>
      <c r="V59" s="903"/>
      <c r="W59" s="49"/>
      <c r="X59" s="903"/>
      <c r="Y59" s="49"/>
      <c r="Z59" s="903"/>
      <c r="AA59" s="49"/>
      <c r="AB59" s="903"/>
      <c r="AC59" s="49"/>
      <c r="AD59" s="903"/>
      <c r="AE59" s="49"/>
      <c r="AF59" s="906"/>
      <c r="AG59" s="50"/>
      <c r="AH59" s="906"/>
      <c r="AI59" s="49"/>
      <c r="AJ59" s="897"/>
      <c r="AK59" s="103">
        <f t="shared" si="28"/>
        <v>0</v>
      </c>
      <c r="AL59" s="51"/>
      <c r="AM59" s="52"/>
      <c r="AN59" s="52"/>
      <c r="AO59" s="52"/>
      <c r="AP59" s="52"/>
      <c r="AQ59" s="52"/>
      <c r="AR59" s="53">
        <f t="shared" si="26"/>
        <v>0</v>
      </c>
      <c r="AS59" s="54"/>
      <c r="AT59" s="52"/>
      <c r="AU59" s="53">
        <f t="shared" si="27"/>
        <v>0</v>
      </c>
      <c r="AV59" s="52"/>
      <c r="AW59" s="52"/>
      <c r="AX59" s="52"/>
      <c r="AY59" s="52"/>
      <c r="AZ59" s="52"/>
      <c r="BA59" s="56"/>
      <c r="BB59" s="56"/>
      <c r="BC59" s="57"/>
    </row>
    <row r="60" spans="1:55" ht="17.25" customHeight="1" x14ac:dyDescent="0.2">
      <c r="A60" s="971"/>
      <c r="B60" s="974"/>
      <c r="C60" s="977"/>
      <c r="D60" s="980"/>
      <c r="E60" s="986"/>
      <c r="F60" s="983"/>
      <c r="G60" s="1007"/>
      <c r="H60" s="989"/>
      <c r="I60" s="993"/>
      <c r="J60" s="994"/>
      <c r="K60" s="997"/>
      <c r="L60" s="1003"/>
      <c r="M60" s="887"/>
      <c r="N60" s="178"/>
      <c r="O60" s="179"/>
      <c r="P60" s="107"/>
      <c r="Q60" s="107"/>
      <c r="R60" s="900"/>
      <c r="S60" s="108"/>
      <c r="T60" s="903"/>
      <c r="U60" s="109"/>
      <c r="V60" s="903"/>
      <c r="W60" s="109"/>
      <c r="X60" s="903"/>
      <c r="Y60" s="109"/>
      <c r="Z60" s="903"/>
      <c r="AA60" s="109"/>
      <c r="AB60" s="903"/>
      <c r="AC60" s="109"/>
      <c r="AD60" s="903"/>
      <c r="AE60" s="109"/>
      <c r="AF60" s="906"/>
      <c r="AG60" s="110"/>
      <c r="AH60" s="906"/>
      <c r="AI60" s="109"/>
      <c r="AJ60" s="898"/>
      <c r="AK60" s="103">
        <f t="shared" si="28"/>
        <v>0</v>
      </c>
      <c r="AL60" s="51"/>
      <c r="AM60" s="52"/>
      <c r="AN60" s="52"/>
      <c r="AO60" s="52"/>
      <c r="AP60" s="52"/>
      <c r="AQ60" s="52"/>
      <c r="AR60" s="53">
        <f t="shared" si="26"/>
        <v>0</v>
      </c>
      <c r="AS60" s="113"/>
      <c r="AT60" s="112"/>
      <c r="AU60" s="53">
        <f>SUM(AS60:AT60)</f>
        <v>0</v>
      </c>
      <c r="AV60" s="113"/>
      <c r="AW60" s="112"/>
      <c r="AX60" s="112"/>
      <c r="AY60" s="112"/>
      <c r="AZ60" s="114"/>
      <c r="BA60" s="115"/>
      <c r="BB60" s="115"/>
      <c r="BC60" s="116"/>
    </row>
    <row r="61" spans="1:55" ht="9.9499999999999993" customHeight="1" thickBot="1" x14ac:dyDescent="0.25">
      <c r="A61" s="972"/>
      <c r="B61" s="975"/>
      <c r="C61" s="978"/>
      <c r="D61" s="981"/>
      <c r="E61" s="987"/>
      <c r="F61" s="984"/>
      <c r="G61" s="1008"/>
      <c r="H61" s="990"/>
      <c r="I61" s="995"/>
      <c r="J61" s="996"/>
      <c r="K61" s="1001"/>
      <c r="L61" s="1004"/>
      <c r="M61" s="884"/>
      <c r="N61" s="181"/>
      <c r="O61" s="182"/>
      <c r="P61" s="117"/>
      <c r="Q61" s="117"/>
      <c r="R61" s="901"/>
      <c r="S61" s="183"/>
      <c r="T61" s="904"/>
      <c r="U61" s="184"/>
      <c r="V61" s="904"/>
      <c r="W61" s="184"/>
      <c r="X61" s="904"/>
      <c r="Y61" s="184"/>
      <c r="Z61" s="904"/>
      <c r="AA61" s="184"/>
      <c r="AB61" s="904"/>
      <c r="AC61" s="184"/>
      <c r="AD61" s="904"/>
      <c r="AE61" s="184"/>
      <c r="AF61" s="907"/>
      <c r="AG61" s="185"/>
      <c r="AH61" s="907"/>
      <c r="AI61" s="184"/>
      <c r="AJ61" s="118"/>
      <c r="AK61" s="119"/>
      <c r="AL61" s="186"/>
      <c r="AM61" s="187"/>
      <c r="AN61" s="187"/>
      <c r="AO61" s="187"/>
      <c r="AP61" s="187"/>
      <c r="AQ61" s="187"/>
      <c r="AR61" s="120"/>
      <c r="AS61" s="188"/>
      <c r="AT61" s="187"/>
      <c r="AU61" s="120"/>
      <c r="AV61" s="188"/>
      <c r="AW61" s="187"/>
      <c r="AX61" s="187"/>
      <c r="AY61" s="187"/>
      <c r="AZ61" s="189"/>
      <c r="BA61" s="190"/>
      <c r="BB61" s="190"/>
      <c r="BC61" s="191"/>
    </row>
    <row r="62" spans="1:55" ht="6" customHeight="1" x14ac:dyDescent="0.2">
      <c r="A62" s="156"/>
      <c r="B62" s="192"/>
      <c r="C62" s="192"/>
      <c r="D62" s="192"/>
      <c r="E62" s="192"/>
      <c r="F62" s="192"/>
      <c r="G62" s="192"/>
      <c r="H62" s="192"/>
      <c r="I62" s="1005"/>
      <c r="J62" s="1005"/>
      <c r="K62" s="192"/>
      <c r="L62" s="192"/>
      <c r="M62" s="192"/>
      <c r="N62" s="192"/>
      <c r="O62" s="192"/>
      <c r="P62" s="192"/>
      <c r="Q62" s="192"/>
      <c r="R62" s="192"/>
      <c r="S62" s="192"/>
      <c r="T62" s="192"/>
      <c r="U62" s="192"/>
      <c r="V62" s="192"/>
      <c r="W62" s="192"/>
      <c r="X62" s="192"/>
      <c r="Y62" s="192"/>
      <c r="Z62" s="192"/>
      <c r="AA62" s="192"/>
      <c r="AB62" s="192"/>
      <c r="AC62" s="192"/>
      <c r="AD62" s="192"/>
      <c r="AE62" s="192"/>
      <c r="AF62" s="192"/>
      <c r="AG62" s="192"/>
      <c r="AH62" s="192"/>
      <c r="AI62" s="192"/>
      <c r="AJ62" s="192"/>
      <c r="AK62" s="193"/>
      <c r="AL62" s="193"/>
      <c r="AM62" s="193"/>
      <c r="AN62" s="193"/>
      <c r="AO62" s="193"/>
      <c r="AP62" s="193"/>
      <c r="AQ62" s="194"/>
      <c r="AR62" s="193"/>
      <c r="AS62" s="193"/>
      <c r="AT62" s="193"/>
      <c r="AU62" s="193"/>
      <c r="AV62" s="193"/>
      <c r="AW62" s="193"/>
      <c r="AX62" s="193"/>
      <c r="AY62" s="193"/>
      <c r="AZ62" s="193"/>
      <c r="BA62" s="193"/>
      <c r="BB62" s="193"/>
      <c r="BC62" s="156"/>
    </row>
    <row r="63" spans="1:55" ht="72" hidden="1" customHeight="1" x14ac:dyDescent="0.2">
      <c r="A63" s="970">
        <v>6</v>
      </c>
      <c r="B63" s="161" t="s">
        <v>1704</v>
      </c>
      <c r="C63" s="162" t="s">
        <v>1705</v>
      </c>
      <c r="D63" s="163" t="s">
        <v>21</v>
      </c>
      <c r="E63" s="163" t="s">
        <v>1892</v>
      </c>
      <c r="F63" s="162" t="s">
        <v>1706</v>
      </c>
      <c r="G63" s="164" t="s">
        <v>1678</v>
      </c>
      <c r="H63" s="164" t="s">
        <v>1679</v>
      </c>
      <c r="I63" s="165" t="s">
        <v>1908</v>
      </c>
      <c r="J63" s="166">
        <f>+$N$3</f>
        <v>2019</v>
      </c>
      <c r="K63" s="164" t="s">
        <v>1924</v>
      </c>
      <c r="L63" s="165" t="s">
        <v>1925</v>
      </c>
      <c r="M63" s="162" t="s">
        <v>1707</v>
      </c>
      <c r="N63" s="162" t="s">
        <v>1708</v>
      </c>
      <c r="O63" s="162" t="s">
        <v>1709</v>
      </c>
      <c r="P63" s="162" t="s">
        <v>1710</v>
      </c>
      <c r="Q63" s="162" t="s">
        <v>1711</v>
      </c>
      <c r="R63" s="167">
        <f t="shared" ref="R63" si="29">SUM(R64:R70)</f>
        <v>0</v>
      </c>
      <c r="S63" s="168">
        <f t="shared" ref="S63" si="30">SUM(S64:S70)</f>
        <v>0</v>
      </c>
      <c r="T63" s="169">
        <f t="shared" ref="T63" si="31">SUM(T64:T70)</f>
        <v>0</v>
      </c>
      <c r="U63" s="170">
        <f t="shared" ref="U63" si="32">SUM(U64:U70)</f>
        <v>0</v>
      </c>
      <c r="V63" s="169">
        <f t="shared" ref="V63" si="33">SUM(V64:V70)</f>
        <v>0</v>
      </c>
      <c r="W63" s="170">
        <f t="shared" ref="W63" si="34">SUM(W64:W70)</f>
        <v>0</v>
      </c>
      <c r="X63" s="169">
        <f t="shared" ref="X63" si="35">SUM(X64:X70)</f>
        <v>0</v>
      </c>
      <c r="Y63" s="170">
        <f t="shared" ref="Y63" si="36">SUM(Y64:Y70)</f>
        <v>0</v>
      </c>
      <c r="Z63" s="169">
        <f t="shared" ref="Z63" si="37">SUM(Z64:Z70)</f>
        <v>0</v>
      </c>
      <c r="AA63" s="170">
        <f t="shared" ref="AA63" si="38">SUM(AA64:AA70)</f>
        <v>0</v>
      </c>
      <c r="AB63" s="169">
        <f t="shared" ref="AB63" si="39">SUM(AB64:AB70)</f>
        <v>0</v>
      </c>
      <c r="AC63" s="170">
        <f t="shared" ref="AC63" si="40">SUM(AC64:AC70)</f>
        <v>0</v>
      </c>
      <c r="AD63" s="169">
        <f t="shared" ref="AD63" si="41">SUM(AD64:AD70)</f>
        <v>0</v>
      </c>
      <c r="AE63" s="170">
        <f t="shared" ref="AE63" si="42">SUM(AE64:AE70)</f>
        <v>0</v>
      </c>
      <c r="AF63" s="169">
        <f t="shared" ref="AF63" si="43">SUM(AF64:AF70)</f>
        <v>0</v>
      </c>
      <c r="AG63" s="171">
        <f t="shared" ref="AG63" si="44">SUM(AG64:AG70)</f>
        <v>0</v>
      </c>
      <c r="AH63" s="856"/>
      <c r="AI63" s="856"/>
      <c r="AJ63" s="172">
        <f t="shared" ref="AJ63" si="45">SUM(AJ64:AJ70)</f>
        <v>0</v>
      </c>
      <c r="AK63" s="173">
        <f t="shared" ref="AK63" si="46">SUM(AK64:AK70)</f>
        <v>0</v>
      </c>
      <c r="AL63" s="41">
        <f t="shared" ref="AL63" si="47">SUM(AL64:AL70)</f>
        <v>0</v>
      </c>
      <c r="AM63" s="42">
        <f t="shared" ref="AM63" si="48">SUM(AM64:AM70)</f>
        <v>0</v>
      </c>
      <c r="AN63" s="42">
        <f t="shared" ref="AN63" si="49">SUM(AN64:AN70)</f>
        <v>0</v>
      </c>
      <c r="AO63" s="42">
        <f t="shared" ref="AO63" si="50">SUM(AO64:AO70)</f>
        <v>0</v>
      </c>
      <c r="AP63" s="42">
        <f t="shared" ref="AP63" si="51">SUM(AP64:AP70)</f>
        <v>0</v>
      </c>
      <c r="AQ63" s="42">
        <f t="shared" ref="AQ63" si="52">SUM(AQ64:AQ70)</f>
        <v>0</v>
      </c>
      <c r="AR63" s="43">
        <f t="shared" ref="AR63" si="53">SUM(AR64:AR70)</f>
        <v>0</v>
      </c>
      <c r="AS63" s="104">
        <f t="shared" ref="AS63" si="54">SUM(AS64:AS70)</f>
        <v>0</v>
      </c>
      <c r="AT63" s="42">
        <f t="shared" ref="AT63" si="55">SUM(AT64:AT70)</f>
        <v>0</v>
      </c>
      <c r="AU63" s="43">
        <f t="shared" ref="AU63" si="56">SUM(AU64:AU70)</f>
        <v>0</v>
      </c>
      <c r="AV63" s="104">
        <f t="shared" ref="AV63" si="57">SUM(AV64:AV70)</f>
        <v>0</v>
      </c>
      <c r="AW63" s="42">
        <f t="shared" ref="AW63" si="58">SUM(AW64:AW70)</f>
        <v>0</v>
      </c>
      <c r="AX63" s="42">
        <f t="shared" ref="AX63" si="59">SUM(AX64:AX70)</f>
        <v>0</v>
      </c>
      <c r="AY63" s="42">
        <f t="shared" ref="AY63" si="60">SUM(AY64:AY70)</f>
        <v>0</v>
      </c>
      <c r="AZ63" s="105">
        <f t="shared" ref="AZ63" si="61">SUM(AZ64:AZ70)</f>
        <v>0</v>
      </c>
      <c r="BA63" s="44" t="s">
        <v>1684</v>
      </c>
      <c r="BB63" s="44" t="s">
        <v>1685</v>
      </c>
      <c r="BC63" s="45" t="s">
        <v>1686</v>
      </c>
    </row>
    <row r="64" spans="1:55" ht="17.25" hidden="1" customHeight="1" x14ac:dyDescent="0.2">
      <c r="A64" s="971"/>
      <c r="B64" s="973" t="str">
        <f>VLOOKUP($D$9,'PROYECTOS REGISTRADOS'!$A$2:$D$82,4,0)</f>
        <v>Conservación de las microcuencas del Municipio de Tocancipá, Cundinamarca, Centro Oriente</v>
      </c>
      <c r="C64" s="976" t="str">
        <f>VLOOKUP($D$9,'PROYECTOS REGISTRADOS'!$A$2:$D$82,3,0)</f>
        <v>2016-25817-0007</v>
      </c>
      <c r="D64" s="1021"/>
      <c r="E64" s="985" t="str">
        <f>IF(D64=0,"0-0",(VLOOKUP(D64,'CONSOLIDADO PLAN DESARROLLO'!$EL$9:$ET$304,2,0)))</f>
        <v>0-0</v>
      </c>
      <c r="F64" s="982" t="str">
        <f>IF(D64=0,"0-0",(VLOOKUP(D64,'CONSOLIDADO PLAN DESARROLLO'!$EL$9:$ET$304,3,0)))</f>
        <v>0-0</v>
      </c>
      <c r="G64" s="1006" t="str">
        <f>IF(D64=0,"0-0",(VLOOKUP(D64,'CONSOLIDADO PLAN DESARROLLO'!$EL$9:$ET$304,4,0)))</f>
        <v>0-0</v>
      </c>
      <c r="H64" s="988" t="str">
        <f>IF(D64=0,"0-0",(VLOOKUP(D64,'CONSOLIDADO PLAN DESARROLLO'!$EL$9:$ET$304,5,0)))</f>
        <v>0-0</v>
      </c>
      <c r="I64" s="991" t="str">
        <f>IF(D64=0,"0-0",(VLOOKUP(D64,'CONSOLIDADO PLAN DESARROLLO'!$EL$9:$ET$304,$R$3,0)))</f>
        <v>0-0</v>
      </c>
      <c r="J64" s="992"/>
      <c r="K64" s="1024"/>
      <c r="L64" s="1002"/>
      <c r="M64" s="174"/>
      <c r="N64" s="175"/>
      <c r="O64" s="176"/>
      <c r="P64" s="46"/>
      <c r="Q64" s="47"/>
      <c r="R64" s="1027"/>
      <c r="S64" s="48"/>
      <c r="T64" s="905"/>
      <c r="U64" s="49"/>
      <c r="V64" s="905"/>
      <c r="W64" s="49"/>
      <c r="X64" s="905"/>
      <c r="Y64" s="49"/>
      <c r="Z64" s="905"/>
      <c r="AA64" s="49"/>
      <c r="AB64" s="905"/>
      <c r="AC64" s="49"/>
      <c r="AD64" s="905"/>
      <c r="AE64" s="49"/>
      <c r="AF64" s="905"/>
      <c r="AG64" s="50"/>
      <c r="AH64" s="857"/>
      <c r="AI64" s="857"/>
      <c r="AJ64" s="896">
        <f>+R64+T64+V64+X64+Z64+AB64+AD64+AF64</f>
        <v>0</v>
      </c>
      <c r="AK64" s="103">
        <f t="shared" ref="AK64:AK69" si="62">AC64+AE64+AG64+S64+U64+W64+Y64+AA64</f>
        <v>0</v>
      </c>
      <c r="AL64" s="51"/>
      <c r="AM64" s="52"/>
      <c r="AN64" s="52"/>
      <c r="AO64" s="52"/>
      <c r="AP64" s="52"/>
      <c r="AQ64" s="52"/>
      <c r="AR64" s="53">
        <f t="shared" ref="AR64:AR69" si="63">SUM(AL64:AQ64)</f>
        <v>0</v>
      </c>
      <c r="AS64" s="54"/>
      <c r="AT64" s="52"/>
      <c r="AU64" s="53">
        <f t="shared" ref="AU64:AU68" si="64">SUM(AS64:AT64)</f>
        <v>0</v>
      </c>
      <c r="AV64" s="54"/>
      <c r="AW64" s="52"/>
      <c r="AX64" s="52"/>
      <c r="AY64" s="52"/>
      <c r="AZ64" s="55"/>
      <c r="BA64" s="56"/>
      <c r="BB64" s="56"/>
      <c r="BC64" s="57"/>
    </row>
    <row r="65" spans="1:55" ht="17.25" hidden="1" customHeight="1" x14ac:dyDescent="0.2">
      <c r="A65" s="971"/>
      <c r="B65" s="973"/>
      <c r="C65" s="976"/>
      <c r="D65" s="1021"/>
      <c r="E65" s="986"/>
      <c r="F65" s="982"/>
      <c r="G65" s="1006"/>
      <c r="H65" s="988"/>
      <c r="I65" s="993"/>
      <c r="J65" s="994"/>
      <c r="K65" s="1024"/>
      <c r="L65" s="1003"/>
      <c r="M65" s="174"/>
      <c r="N65" s="175"/>
      <c r="O65" s="176"/>
      <c r="P65" s="46"/>
      <c r="Q65" s="47"/>
      <c r="R65" s="1028"/>
      <c r="S65" s="48"/>
      <c r="T65" s="906"/>
      <c r="U65" s="49"/>
      <c r="V65" s="906"/>
      <c r="W65" s="49"/>
      <c r="X65" s="906"/>
      <c r="Y65" s="49"/>
      <c r="Z65" s="906"/>
      <c r="AA65" s="49"/>
      <c r="AB65" s="906"/>
      <c r="AC65" s="49"/>
      <c r="AD65" s="906"/>
      <c r="AE65" s="49"/>
      <c r="AF65" s="906"/>
      <c r="AG65" s="50"/>
      <c r="AH65" s="858"/>
      <c r="AI65" s="858"/>
      <c r="AJ65" s="897"/>
      <c r="AK65" s="103">
        <f t="shared" si="62"/>
        <v>0</v>
      </c>
      <c r="AL65" s="51"/>
      <c r="AM65" s="52"/>
      <c r="AN65" s="52"/>
      <c r="AO65" s="52"/>
      <c r="AP65" s="52"/>
      <c r="AQ65" s="52"/>
      <c r="AR65" s="53">
        <f t="shared" si="63"/>
        <v>0</v>
      </c>
      <c r="AS65" s="54"/>
      <c r="AT65" s="52"/>
      <c r="AU65" s="53">
        <f t="shared" si="64"/>
        <v>0</v>
      </c>
      <c r="AV65" s="54"/>
      <c r="AW65" s="52"/>
      <c r="AX65" s="52"/>
      <c r="AY65" s="52"/>
      <c r="AZ65" s="55"/>
      <c r="BA65" s="56"/>
      <c r="BB65" s="56"/>
      <c r="BC65" s="57"/>
    </row>
    <row r="66" spans="1:55" ht="17.25" hidden="1" customHeight="1" x14ac:dyDescent="0.2">
      <c r="A66" s="971"/>
      <c r="B66" s="973"/>
      <c r="C66" s="976"/>
      <c r="D66" s="1021"/>
      <c r="E66" s="986"/>
      <c r="F66" s="982"/>
      <c r="G66" s="1006"/>
      <c r="H66" s="988"/>
      <c r="I66" s="993"/>
      <c r="J66" s="994"/>
      <c r="K66" s="1024"/>
      <c r="L66" s="1003"/>
      <c r="M66" s="174"/>
      <c r="N66" s="175"/>
      <c r="O66" s="176"/>
      <c r="P66" s="46"/>
      <c r="Q66" s="47"/>
      <c r="R66" s="1028"/>
      <c r="S66" s="48"/>
      <c r="T66" s="906"/>
      <c r="U66" s="49"/>
      <c r="V66" s="906"/>
      <c r="W66" s="49"/>
      <c r="X66" s="906"/>
      <c r="Y66" s="49"/>
      <c r="Z66" s="906"/>
      <c r="AA66" s="49"/>
      <c r="AB66" s="906"/>
      <c r="AC66" s="49"/>
      <c r="AD66" s="906"/>
      <c r="AE66" s="49"/>
      <c r="AF66" s="906"/>
      <c r="AG66" s="50"/>
      <c r="AH66" s="858"/>
      <c r="AI66" s="858"/>
      <c r="AJ66" s="897"/>
      <c r="AK66" s="103">
        <f t="shared" si="62"/>
        <v>0</v>
      </c>
      <c r="AL66" s="51"/>
      <c r="AM66" s="52"/>
      <c r="AN66" s="52"/>
      <c r="AO66" s="52"/>
      <c r="AP66" s="52"/>
      <c r="AQ66" s="52"/>
      <c r="AR66" s="53">
        <f t="shared" si="63"/>
        <v>0</v>
      </c>
      <c r="AS66" s="54"/>
      <c r="AT66" s="52"/>
      <c r="AU66" s="53">
        <f t="shared" si="64"/>
        <v>0</v>
      </c>
      <c r="AV66" s="54"/>
      <c r="AW66" s="52"/>
      <c r="AX66" s="52"/>
      <c r="AY66" s="52"/>
      <c r="AZ66" s="55"/>
      <c r="BA66" s="56"/>
      <c r="BB66" s="56"/>
      <c r="BC66" s="57"/>
    </row>
    <row r="67" spans="1:55" ht="17.25" hidden="1" customHeight="1" x14ac:dyDescent="0.2">
      <c r="A67" s="971"/>
      <c r="B67" s="973"/>
      <c r="C67" s="976"/>
      <c r="D67" s="1021"/>
      <c r="E67" s="986"/>
      <c r="F67" s="982"/>
      <c r="G67" s="1006"/>
      <c r="H67" s="988"/>
      <c r="I67" s="993"/>
      <c r="J67" s="994"/>
      <c r="K67" s="1024"/>
      <c r="L67" s="1003"/>
      <c r="M67" s="174"/>
      <c r="N67" s="175"/>
      <c r="O67" s="176"/>
      <c r="P67" s="46"/>
      <c r="Q67" s="47"/>
      <c r="R67" s="1028"/>
      <c r="S67" s="48"/>
      <c r="T67" s="906"/>
      <c r="U67" s="49"/>
      <c r="V67" s="906"/>
      <c r="W67" s="49"/>
      <c r="X67" s="906"/>
      <c r="Y67" s="49"/>
      <c r="Z67" s="906"/>
      <c r="AA67" s="49"/>
      <c r="AB67" s="906"/>
      <c r="AC67" s="49"/>
      <c r="AD67" s="906"/>
      <c r="AE67" s="49"/>
      <c r="AF67" s="906"/>
      <c r="AG67" s="50"/>
      <c r="AH67" s="858"/>
      <c r="AI67" s="858"/>
      <c r="AJ67" s="897"/>
      <c r="AK67" s="103">
        <f t="shared" si="62"/>
        <v>0</v>
      </c>
      <c r="AL67" s="51"/>
      <c r="AM67" s="52"/>
      <c r="AN67" s="52"/>
      <c r="AO67" s="52"/>
      <c r="AP67" s="52"/>
      <c r="AQ67" s="52"/>
      <c r="AR67" s="53">
        <f t="shared" si="63"/>
        <v>0</v>
      </c>
      <c r="AS67" s="54"/>
      <c r="AT67" s="52"/>
      <c r="AU67" s="53">
        <f t="shared" si="64"/>
        <v>0</v>
      </c>
      <c r="AV67" s="54"/>
      <c r="AW67" s="52"/>
      <c r="AX67" s="52"/>
      <c r="AY67" s="52"/>
      <c r="AZ67" s="55"/>
      <c r="BA67" s="56"/>
      <c r="BB67" s="56"/>
      <c r="BC67" s="57"/>
    </row>
    <row r="68" spans="1:55" ht="17.25" hidden="1" customHeight="1" x14ac:dyDescent="0.2">
      <c r="A68" s="971"/>
      <c r="B68" s="973"/>
      <c r="C68" s="976"/>
      <c r="D68" s="1021"/>
      <c r="E68" s="986"/>
      <c r="F68" s="982"/>
      <c r="G68" s="1006"/>
      <c r="H68" s="988"/>
      <c r="I68" s="993"/>
      <c r="J68" s="994"/>
      <c r="K68" s="1024"/>
      <c r="L68" s="1003"/>
      <c r="M68" s="174"/>
      <c r="N68" s="175"/>
      <c r="O68" s="176"/>
      <c r="P68" s="46"/>
      <c r="Q68" s="47"/>
      <c r="R68" s="1028"/>
      <c r="S68" s="48"/>
      <c r="T68" s="906"/>
      <c r="U68" s="49"/>
      <c r="V68" s="906"/>
      <c r="W68" s="49"/>
      <c r="X68" s="906"/>
      <c r="Y68" s="49"/>
      <c r="Z68" s="906"/>
      <c r="AA68" s="49"/>
      <c r="AB68" s="906"/>
      <c r="AC68" s="49"/>
      <c r="AD68" s="906"/>
      <c r="AE68" s="49"/>
      <c r="AF68" s="906"/>
      <c r="AG68" s="50"/>
      <c r="AH68" s="858"/>
      <c r="AI68" s="858"/>
      <c r="AJ68" s="897"/>
      <c r="AK68" s="103">
        <f t="shared" si="62"/>
        <v>0</v>
      </c>
      <c r="AL68" s="51"/>
      <c r="AM68" s="52"/>
      <c r="AN68" s="52"/>
      <c r="AO68" s="52"/>
      <c r="AP68" s="52"/>
      <c r="AQ68" s="52"/>
      <c r="AR68" s="53">
        <f t="shared" si="63"/>
        <v>0</v>
      </c>
      <c r="AS68" s="54"/>
      <c r="AT68" s="52"/>
      <c r="AU68" s="53">
        <f t="shared" si="64"/>
        <v>0</v>
      </c>
      <c r="AV68" s="54"/>
      <c r="AW68" s="52"/>
      <c r="AX68" s="52"/>
      <c r="AY68" s="52"/>
      <c r="AZ68" s="55"/>
      <c r="BA68" s="56"/>
      <c r="BB68" s="56"/>
      <c r="BC68" s="57"/>
    </row>
    <row r="69" spans="1:55" ht="17.25" hidden="1" customHeight="1" x14ac:dyDescent="0.2">
      <c r="A69" s="971"/>
      <c r="B69" s="974"/>
      <c r="C69" s="977"/>
      <c r="D69" s="1022"/>
      <c r="E69" s="986"/>
      <c r="F69" s="983"/>
      <c r="G69" s="1007"/>
      <c r="H69" s="989"/>
      <c r="I69" s="993"/>
      <c r="J69" s="994"/>
      <c r="K69" s="1025"/>
      <c r="L69" s="1003"/>
      <c r="M69" s="177"/>
      <c r="N69" s="178"/>
      <c r="O69" s="179"/>
      <c r="P69" s="106"/>
      <c r="Q69" s="107"/>
      <c r="R69" s="1028"/>
      <c r="S69" s="108"/>
      <c r="T69" s="906"/>
      <c r="U69" s="109"/>
      <c r="V69" s="906"/>
      <c r="W69" s="109"/>
      <c r="X69" s="906"/>
      <c r="Y69" s="109"/>
      <c r="Z69" s="906"/>
      <c r="AA69" s="109"/>
      <c r="AB69" s="906"/>
      <c r="AC69" s="109"/>
      <c r="AD69" s="906"/>
      <c r="AE69" s="109"/>
      <c r="AF69" s="906"/>
      <c r="AG69" s="110"/>
      <c r="AH69" s="858"/>
      <c r="AI69" s="858"/>
      <c r="AJ69" s="898"/>
      <c r="AK69" s="103">
        <f t="shared" si="62"/>
        <v>0</v>
      </c>
      <c r="AL69" s="111"/>
      <c r="AM69" s="112"/>
      <c r="AN69" s="112"/>
      <c r="AO69" s="112"/>
      <c r="AP69" s="112"/>
      <c r="AQ69" s="112"/>
      <c r="AR69" s="53">
        <f t="shared" si="63"/>
        <v>0</v>
      </c>
      <c r="AS69" s="113"/>
      <c r="AT69" s="112"/>
      <c r="AU69" s="53">
        <f>SUM(AS69:AT69)</f>
        <v>0</v>
      </c>
      <c r="AV69" s="113"/>
      <c r="AW69" s="112"/>
      <c r="AX69" s="112"/>
      <c r="AY69" s="112"/>
      <c r="AZ69" s="114"/>
      <c r="BA69" s="115"/>
      <c r="BB69" s="115"/>
      <c r="BC69" s="116"/>
    </row>
    <row r="70" spans="1:55" ht="9.9499999999999993" hidden="1" customHeight="1" thickBot="1" x14ac:dyDescent="0.25">
      <c r="A70" s="972"/>
      <c r="B70" s="975"/>
      <c r="C70" s="978"/>
      <c r="D70" s="1023"/>
      <c r="E70" s="987"/>
      <c r="F70" s="984"/>
      <c r="G70" s="1008"/>
      <c r="H70" s="990"/>
      <c r="I70" s="995"/>
      <c r="J70" s="996"/>
      <c r="K70" s="1026"/>
      <c r="L70" s="1004"/>
      <c r="M70" s="180"/>
      <c r="N70" s="181"/>
      <c r="O70" s="182"/>
      <c r="P70" s="117"/>
      <c r="Q70" s="117"/>
      <c r="R70" s="1029"/>
      <c r="S70" s="183"/>
      <c r="T70" s="907"/>
      <c r="U70" s="184"/>
      <c r="V70" s="907"/>
      <c r="W70" s="184"/>
      <c r="X70" s="907"/>
      <c r="Y70" s="184"/>
      <c r="Z70" s="907"/>
      <c r="AA70" s="184"/>
      <c r="AB70" s="907"/>
      <c r="AC70" s="184"/>
      <c r="AD70" s="907"/>
      <c r="AE70" s="184"/>
      <c r="AF70" s="907"/>
      <c r="AG70" s="185"/>
      <c r="AH70" s="859"/>
      <c r="AI70" s="859"/>
      <c r="AJ70" s="118"/>
      <c r="AK70" s="119"/>
      <c r="AL70" s="186"/>
      <c r="AM70" s="187"/>
      <c r="AN70" s="187"/>
      <c r="AO70" s="187"/>
      <c r="AP70" s="187"/>
      <c r="AQ70" s="187"/>
      <c r="AR70" s="120"/>
      <c r="AS70" s="188"/>
      <c r="AT70" s="187"/>
      <c r="AU70" s="120"/>
      <c r="AV70" s="188"/>
      <c r="AW70" s="187"/>
      <c r="AX70" s="187"/>
      <c r="AY70" s="187"/>
      <c r="AZ70" s="189"/>
      <c r="BA70" s="190"/>
      <c r="BB70" s="190"/>
      <c r="BC70" s="191"/>
    </row>
    <row r="71" spans="1:55" ht="6" hidden="1" customHeight="1" x14ac:dyDescent="0.2">
      <c r="A71" s="156"/>
      <c r="B71" s="192"/>
      <c r="C71" s="192"/>
      <c r="D71" s="192"/>
      <c r="E71" s="192"/>
      <c r="F71" s="192"/>
      <c r="G71" s="192"/>
      <c r="H71" s="192"/>
      <c r="I71" s="1005"/>
      <c r="J71" s="1005"/>
      <c r="K71" s="192"/>
      <c r="L71" s="192"/>
      <c r="M71" s="192"/>
      <c r="N71" s="192"/>
      <c r="O71" s="192"/>
      <c r="P71" s="192"/>
      <c r="Q71" s="192"/>
      <c r="R71" s="192"/>
      <c r="S71" s="192"/>
      <c r="T71" s="192"/>
      <c r="U71" s="192"/>
      <c r="V71" s="192"/>
      <c r="W71" s="192"/>
      <c r="X71" s="192"/>
      <c r="Y71" s="192"/>
      <c r="Z71" s="192"/>
      <c r="AA71" s="192"/>
      <c r="AB71" s="192"/>
      <c r="AC71" s="192"/>
      <c r="AD71" s="192"/>
      <c r="AE71" s="192"/>
      <c r="AF71" s="192"/>
      <c r="AG71" s="192"/>
      <c r="AH71" s="192"/>
      <c r="AI71" s="192"/>
      <c r="AJ71" s="192"/>
      <c r="AK71" s="193"/>
      <c r="AL71" s="193"/>
      <c r="AM71" s="193"/>
      <c r="AN71" s="193"/>
      <c r="AO71" s="193"/>
      <c r="AP71" s="193"/>
      <c r="AQ71" s="194"/>
      <c r="AR71" s="193"/>
      <c r="AS71" s="193"/>
      <c r="AT71" s="193"/>
      <c r="AU71" s="193"/>
      <c r="AV71" s="193"/>
      <c r="AW71" s="193"/>
      <c r="AX71" s="193"/>
      <c r="AY71" s="193"/>
      <c r="AZ71" s="193"/>
      <c r="BA71" s="193"/>
      <c r="BB71" s="193"/>
      <c r="BC71" s="156"/>
    </row>
    <row r="72" spans="1:55" ht="72" hidden="1" customHeight="1" x14ac:dyDescent="0.2">
      <c r="A72" s="970">
        <v>7</v>
      </c>
      <c r="B72" s="161" t="s">
        <v>1704</v>
      </c>
      <c r="C72" s="162" t="s">
        <v>1705</v>
      </c>
      <c r="D72" s="163" t="s">
        <v>21</v>
      </c>
      <c r="E72" s="163" t="s">
        <v>1892</v>
      </c>
      <c r="F72" s="162" t="s">
        <v>1706</v>
      </c>
      <c r="G72" s="164" t="s">
        <v>1678</v>
      </c>
      <c r="H72" s="164" t="s">
        <v>1679</v>
      </c>
      <c r="I72" s="165" t="s">
        <v>1908</v>
      </c>
      <c r="J72" s="166">
        <f>+$N$3</f>
        <v>2019</v>
      </c>
      <c r="K72" s="164" t="s">
        <v>1924</v>
      </c>
      <c r="L72" s="165" t="s">
        <v>1925</v>
      </c>
      <c r="M72" s="162" t="s">
        <v>1707</v>
      </c>
      <c r="N72" s="162" t="s">
        <v>1708</v>
      </c>
      <c r="O72" s="162" t="s">
        <v>1709</v>
      </c>
      <c r="P72" s="162" t="s">
        <v>1710</v>
      </c>
      <c r="Q72" s="162" t="s">
        <v>1711</v>
      </c>
      <c r="R72" s="167">
        <f t="shared" ref="R72" si="65">SUM(R73:R79)</f>
        <v>0</v>
      </c>
      <c r="S72" s="168">
        <f t="shared" ref="S72" si="66">SUM(S73:S79)</f>
        <v>0</v>
      </c>
      <c r="T72" s="169">
        <f t="shared" ref="T72" si="67">SUM(T73:T79)</f>
        <v>0</v>
      </c>
      <c r="U72" s="170">
        <f t="shared" ref="U72" si="68">SUM(U73:U79)</f>
        <v>0</v>
      </c>
      <c r="V72" s="169">
        <f t="shared" ref="V72" si="69">SUM(V73:V79)</f>
        <v>0</v>
      </c>
      <c r="W72" s="170">
        <f t="shared" ref="W72" si="70">SUM(W73:W79)</f>
        <v>0</v>
      </c>
      <c r="X72" s="169">
        <f t="shared" ref="X72" si="71">SUM(X73:X79)</f>
        <v>0</v>
      </c>
      <c r="Y72" s="170">
        <f t="shared" ref="Y72" si="72">SUM(Y73:Y79)</f>
        <v>0</v>
      </c>
      <c r="Z72" s="169">
        <f t="shared" ref="Z72" si="73">SUM(Z73:Z79)</f>
        <v>0</v>
      </c>
      <c r="AA72" s="170">
        <f t="shared" ref="AA72" si="74">SUM(AA73:AA79)</f>
        <v>0</v>
      </c>
      <c r="AB72" s="169">
        <f t="shared" ref="AB72" si="75">SUM(AB73:AB79)</f>
        <v>0</v>
      </c>
      <c r="AC72" s="170">
        <f t="shared" ref="AC72" si="76">SUM(AC73:AC79)</f>
        <v>0</v>
      </c>
      <c r="AD72" s="169">
        <f t="shared" ref="AD72" si="77">SUM(AD73:AD79)</f>
        <v>0</v>
      </c>
      <c r="AE72" s="170">
        <f t="shared" ref="AE72" si="78">SUM(AE73:AE79)</f>
        <v>0</v>
      </c>
      <c r="AF72" s="169">
        <f t="shared" ref="AF72" si="79">SUM(AF73:AF79)</f>
        <v>0</v>
      </c>
      <c r="AG72" s="171">
        <f t="shared" ref="AG72" si="80">SUM(AG73:AG79)</f>
        <v>0</v>
      </c>
      <c r="AH72" s="856"/>
      <c r="AI72" s="856"/>
      <c r="AJ72" s="172">
        <f t="shared" ref="AJ72" si="81">SUM(AJ73:AJ79)</f>
        <v>0</v>
      </c>
      <c r="AK72" s="173">
        <f t="shared" ref="AK72" si="82">SUM(AK73:AK79)</f>
        <v>0</v>
      </c>
      <c r="AL72" s="41">
        <f t="shared" ref="AL72" si="83">SUM(AL73:AL79)</f>
        <v>0</v>
      </c>
      <c r="AM72" s="42">
        <f t="shared" ref="AM72" si="84">SUM(AM73:AM79)</f>
        <v>0</v>
      </c>
      <c r="AN72" s="42">
        <f t="shared" ref="AN72" si="85">SUM(AN73:AN79)</f>
        <v>0</v>
      </c>
      <c r="AO72" s="42">
        <f t="shared" ref="AO72" si="86">SUM(AO73:AO79)</f>
        <v>0</v>
      </c>
      <c r="AP72" s="42">
        <f t="shared" ref="AP72" si="87">SUM(AP73:AP79)</f>
        <v>0</v>
      </c>
      <c r="AQ72" s="42">
        <f t="shared" ref="AQ72" si="88">SUM(AQ73:AQ79)</f>
        <v>0</v>
      </c>
      <c r="AR72" s="43">
        <f t="shared" ref="AR72" si="89">SUM(AR73:AR79)</f>
        <v>0</v>
      </c>
      <c r="AS72" s="104">
        <f t="shared" ref="AS72" si="90">SUM(AS73:AS79)</f>
        <v>0</v>
      </c>
      <c r="AT72" s="42">
        <f t="shared" ref="AT72" si="91">SUM(AT73:AT79)</f>
        <v>0</v>
      </c>
      <c r="AU72" s="43">
        <f t="shared" ref="AU72" si="92">SUM(AU73:AU79)</f>
        <v>0</v>
      </c>
      <c r="AV72" s="104">
        <f t="shared" ref="AV72" si="93">SUM(AV73:AV79)</f>
        <v>0</v>
      </c>
      <c r="AW72" s="42">
        <f t="shared" ref="AW72" si="94">SUM(AW73:AW79)</f>
        <v>0</v>
      </c>
      <c r="AX72" s="42">
        <f t="shared" ref="AX72" si="95">SUM(AX73:AX79)</f>
        <v>0</v>
      </c>
      <c r="AY72" s="42">
        <f t="shared" ref="AY72" si="96">SUM(AY73:AY79)</f>
        <v>0</v>
      </c>
      <c r="AZ72" s="105">
        <f t="shared" ref="AZ72" si="97">SUM(AZ73:AZ79)</f>
        <v>0</v>
      </c>
      <c r="BA72" s="44" t="s">
        <v>1684</v>
      </c>
      <c r="BB72" s="44" t="s">
        <v>1685</v>
      </c>
      <c r="BC72" s="45" t="s">
        <v>1686</v>
      </c>
    </row>
    <row r="73" spans="1:55" ht="17.25" hidden="1" customHeight="1" x14ac:dyDescent="0.2">
      <c r="A73" s="971"/>
      <c r="B73" s="973" t="str">
        <f>VLOOKUP($D$9,'PROYECTOS REGISTRADOS'!$A$2:$D$82,4,0)</f>
        <v>Conservación de las microcuencas del Municipio de Tocancipá, Cundinamarca, Centro Oriente</v>
      </c>
      <c r="C73" s="976" t="str">
        <f>VLOOKUP($D$9,'PROYECTOS REGISTRADOS'!$A$2:$D$82,3,0)</f>
        <v>2016-25817-0007</v>
      </c>
      <c r="D73" s="1021"/>
      <c r="E73" s="985" t="str">
        <f>IF(D73=0,"0-0",(VLOOKUP(D73,'CONSOLIDADO PLAN DESARROLLO'!$EL$9:$ET$304,2,0)))</f>
        <v>0-0</v>
      </c>
      <c r="F73" s="982" t="str">
        <f>IF(D73=0,"0-0",(VLOOKUP(D73,'CONSOLIDADO PLAN DESARROLLO'!$EL$9:$ET$304,3,0)))</f>
        <v>0-0</v>
      </c>
      <c r="G73" s="1006" t="str">
        <f>IF(D73=0,"0-0",(VLOOKUP(D73,'CONSOLIDADO PLAN DESARROLLO'!$EL$9:$ET$304,4,0)))</f>
        <v>0-0</v>
      </c>
      <c r="H73" s="988" t="str">
        <f>IF(D73=0,"0-0",(VLOOKUP(D73,'CONSOLIDADO PLAN DESARROLLO'!$EL$9:$ET$304,5,0)))</f>
        <v>0-0</v>
      </c>
      <c r="I73" s="991" t="str">
        <f>IF(D73=0,"0-0",(VLOOKUP(D73,'CONSOLIDADO PLAN DESARROLLO'!$EL$9:$ET$304,$R$3,0)))</f>
        <v>0-0</v>
      </c>
      <c r="J73" s="992"/>
      <c r="K73" s="1024"/>
      <c r="L73" s="1002"/>
      <c r="M73" s="174"/>
      <c r="N73" s="175"/>
      <c r="O73" s="176"/>
      <c r="P73" s="46"/>
      <c r="Q73" s="47"/>
      <c r="R73" s="1027"/>
      <c r="S73" s="48"/>
      <c r="T73" s="905"/>
      <c r="U73" s="49"/>
      <c r="V73" s="905"/>
      <c r="W73" s="49"/>
      <c r="X73" s="905"/>
      <c r="Y73" s="49"/>
      <c r="Z73" s="905"/>
      <c r="AA73" s="49"/>
      <c r="AB73" s="905"/>
      <c r="AC73" s="49"/>
      <c r="AD73" s="905"/>
      <c r="AE73" s="49"/>
      <c r="AF73" s="905"/>
      <c r="AG73" s="50"/>
      <c r="AH73" s="857"/>
      <c r="AI73" s="857"/>
      <c r="AJ73" s="896">
        <f>+R73+T73+V73+X73+Z73+AB73+AD73+AF73</f>
        <v>0</v>
      </c>
      <c r="AK73" s="103">
        <f t="shared" ref="AK73:AK78" si="98">AC73+AE73+AG73+S73+U73+W73+Y73+AA73</f>
        <v>0</v>
      </c>
      <c r="AL73" s="51"/>
      <c r="AM73" s="52"/>
      <c r="AN73" s="52"/>
      <c r="AO73" s="52"/>
      <c r="AP73" s="52"/>
      <c r="AQ73" s="52"/>
      <c r="AR73" s="53">
        <f t="shared" ref="AR73:AR78" si="99">SUM(AL73:AQ73)</f>
        <v>0</v>
      </c>
      <c r="AS73" s="54"/>
      <c r="AT73" s="52"/>
      <c r="AU73" s="53">
        <f t="shared" ref="AU73:AU77" si="100">SUM(AS73:AT73)</f>
        <v>0</v>
      </c>
      <c r="AV73" s="54"/>
      <c r="AW73" s="52"/>
      <c r="AX73" s="52"/>
      <c r="AY73" s="52"/>
      <c r="AZ73" s="55"/>
      <c r="BA73" s="56"/>
      <c r="BB73" s="56"/>
      <c r="BC73" s="57"/>
    </row>
    <row r="74" spans="1:55" ht="17.25" hidden="1" customHeight="1" x14ac:dyDescent="0.2">
      <c r="A74" s="971"/>
      <c r="B74" s="973"/>
      <c r="C74" s="976"/>
      <c r="D74" s="1021"/>
      <c r="E74" s="986"/>
      <c r="F74" s="982"/>
      <c r="G74" s="1006"/>
      <c r="H74" s="988"/>
      <c r="I74" s="993"/>
      <c r="J74" s="994"/>
      <c r="K74" s="1024"/>
      <c r="L74" s="1003"/>
      <c r="M74" s="174"/>
      <c r="N74" s="175"/>
      <c r="O74" s="176"/>
      <c r="P74" s="46"/>
      <c r="Q74" s="47"/>
      <c r="R74" s="1028"/>
      <c r="S74" s="48"/>
      <c r="T74" s="906"/>
      <c r="U74" s="49"/>
      <c r="V74" s="906"/>
      <c r="W74" s="49"/>
      <c r="X74" s="906"/>
      <c r="Y74" s="49"/>
      <c r="Z74" s="906"/>
      <c r="AA74" s="49"/>
      <c r="AB74" s="906"/>
      <c r="AC74" s="49"/>
      <c r="AD74" s="906"/>
      <c r="AE74" s="49"/>
      <c r="AF74" s="906"/>
      <c r="AG74" s="50"/>
      <c r="AH74" s="858"/>
      <c r="AI74" s="858"/>
      <c r="AJ74" s="897"/>
      <c r="AK74" s="103">
        <f t="shared" si="98"/>
        <v>0</v>
      </c>
      <c r="AL74" s="51"/>
      <c r="AM74" s="52"/>
      <c r="AN74" s="52"/>
      <c r="AO74" s="52"/>
      <c r="AP74" s="52"/>
      <c r="AQ74" s="52"/>
      <c r="AR74" s="53">
        <f t="shared" si="99"/>
        <v>0</v>
      </c>
      <c r="AS74" s="54"/>
      <c r="AT74" s="52"/>
      <c r="AU74" s="53">
        <f t="shared" si="100"/>
        <v>0</v>
      </c>
      <c r="AV74" s="54"/>
      <c r="AW74" s="52"/>
      <c r="AX74" s="52"/>
      <c r="AY74" s="52"/>
      <c r="AZ74" s="55"/>
      <c r="BA74" s="56"/>
      <c r="BB74" s="56"/>
      <c r="BC74" s="57"/>
    </row>
    <row r="75" spans="1:55" ht="17.25" hidden="1" customHeight="1" x14ac:dyDescent="0.2">
      <c r="A75" s="971"/>
      <c r="B75" s="973"/>
      <c r="C75" s="976"/>
      <c r="D75" s="1021"/>
      <c r="E75" s="986"/>
      <c r="F75" s="982"/>
      <c r="G75" s="1006"/>
      <c r="H75" s="988"/>
      <c r="I75" s="993"/>
      <c r="J75" s="994"/>
      <c r="K75" s="1024"/>
      <c r="L75" s="1003"/>
      <c r="M75" s="174"/>
      <c r="N75" s="175"/>
      <c r="O75" s="176"/>
      <c r="P75" s="46"/>
      <c r="Q75" s="47"/>
      <c r="R75" s="1028"/>
      <c r="S75" s="48"/>
      <c r="T75" s="906"/>
      <c r="U75" s="49"/>
      <c r="V75" s="906"/>
      <c r="W75" s="49"/>
      <c r="X75" s="906"/>
      <c r="Y75" s="49"/>
      <c r="Z75" s="906"/>
      <c r="AA75" s="49"/>
      <c r="AB75" s="906"/>
      <c r="AC75" s="49"/>
      <c r="AD75" s="906"/>
      <c r="AE75" s="49"/>
      <c r="AF75" s="906"/>
      <c r="AG75" s="50"/>
      <c r="AH75" s="858"/>
      <c r="AI75" s="858"/>
      <c r="AJ75" s="897"/>
      <c r="AK75" s="103">
        <f t="shared" si="98"/>
        <v>0</v>
      </c>
      <c r="AL75" s="51"/>
      <c r="AM75" s="52"/>
      <c r="AN75" s="52"/>
      <c r="AO75" s="52"/>
      <c r="AP75" s="52"/>
      <c r="AQ75" s="52"/>
      <c r="AR75" s="53">
        <f t="shared" si="99"/>
        <v>0</v>
      </c>
      <c r="AS75" s="54"/>
      <c r="AT75" s="52"/>
      <c r="AU75" s="53">
        <f t="shared" si="100"/>
        <v>0</v>
      </c>
      <c r="AV75" s="54"/>
      <c r="AW75" s="52"/>
      <c r="AX75" s="52"/>
      <c r="AY75" s="52"/>
      <c r="AZ75" s="55"/>
      <c r="BA75" s="56"/>
      <c r="BB75" s="56"/>
      <c r="BC75" s="57"/>
    </row>
    <row r="76" spans="1:55" ht="17.25" hidden="1" customHeight="1" x14ac:dyDescent="0.2">
      <c r="A76" s="971"/>
      <c r="B76" s="973"/>
      <c r="C76" s="976"/>
      <c r="D76" s="1021"/>
      <c r="E76" s="986"/>
      <c r="F76" s="982"/>
      <c r="G76" s="1006"/>
      <c r="H76" s="988"/>
      <c r="I76" s="993"/>
      <c r="J76" s="994"/>
      <c r="K76" s="1024"/>
      <c r="L76" s="1003"/>
      <c r="M76" s="174"/>
      <c r="N76" s="175"/>
      <c r="O76" s="176"/>
      <c r="P76" s="46"/>
      <c r="Q76" s="47"/>
      <c r="R76" s="1028"/>
      <c r="S76" s="48"/>
      <c r="T76" s="906"/>
      <c r="U76" s="49"/>
      <c r="V76" s="906"/>
      <c r="W76" s="49"/>
      <c r="X76" s="906"/>
      <c r="Y76" s="49"/>
      <c r="Z76" s="906"/>
      <c r="AA76" s="49"/>
      <c r="AB76" s="906"/>
      <c r="AC76" s="49"/>
      <c r="AD76" s="906"/>
      <c r="AE76" s="49"/>
      <c r="AF76" s="906"/>
      <c r="AG76" s="50"/>
      <c r="AH76" s="858"/>
      <c r="AI76" s="858"/>
      <c r="AJ76" s="897"/>
      <c r="AK76" s="103">
        <f t="shared" si="98"/>
        <v>0</v>
      </c>
      <c r="AL76" s="51"/>
      <c r="AM76" s="52"/>
      <c r="AN76" s="52"/>
      <c r="AO76" s="52"/>
      <c r="AP76" s="52"/>
      <c r="AQ76" s="52"/>
      <c r="AR76" s="53">
        <f t="shared" si="99"/>
        <v>0</v>
      </c>
      <c r="AS76" s="54"/>
      <c r="AT76" s="52"/>
      <c r="AU76" s="53">
        <f t="shared" si="100"/>
        <v>0</v>
      </c>
      <c r="AV76" s="54"/>
      <c r="AW76" s="52"/>
      <c r="AX76" s="52"/>
      <c r="AY76" s="52"/>
      <c r="AZ76" s="55"/>
      <c r="BA76" s="56"/>
      <c r="BB76" s="56"/>
      <c r="BC76" s="57"/>
    </row>
    <row r="77" spans="1:55" ht="17.25" hidden="1" customHeight="1" x14ac:dyDescent="0.2">
      <c r="A77" s="971"/>
      <c r="B77" s="973"/>
      <c r="C77" s="976"/>
      <c r="D77" s="1021"/>
      <c r="E77" s="986"/>
      <c r="F77" s="982"/>
      <c r="G77" s="1006"/>
      <c r="H77" s="988"/>
      <c r="I77" s="993"/>
      <c r="J77" s="994"/>
      <c r="K77" s="1024"/>
      <c r="L77" s="1003"/>
      <c r="M77" s="174"/>
      <c r="N77" s="175"/>
      <c r="O77" s="176"/>
      <c r="P77" s="46"/>
      <c r="Q77" s="47"/>
      <c r="R77" s="1028"/>
      <c r="S77" s="48"/>
      <c r="T77" s="906"/>
      <c r="U77" s="49"/>
      <c r="V77" s="906"/>
      <c r="W77" s="49"/>
      <c r="X77" s="906"/>
      <c r="Y77" s="49"/>
      <c r="Z77" s="906"/>
      <c r="AA77" s="49"/>
      <c r="AB77" s="906"/>
      <c r="AC77" s="49"/>
      <c r="AD77" s="906"/>
      <c r="AE77" s="49"/>
      <c r="AF77" s="906"/>
      <c r="AG77" s="50"/>
      <c r="AH77" s="858"/>
      <c r="AI77" s="858"/>
      <c r="AJ77" s="897"/>
      <c r="AK77" s="103">
        <f t="shared" si="98"/>
        <v>0</v>
      </c>
      <c r="AL77" s="51"/>
      <c r="AM77" s="52"/>
      <c r="AN77" s="52"/>
      <c r="AO77" s="52"/>
      <c r="AP77" s="52"/>
      <c r="AQ77" s="52"/>
      <c r="AR77" s="53">
        <f t="shared" si="99"/>
        <v>0</v>
      </c>
      <c r="AS77" s="54"/>
      <c r="AT77" s="52"/>
      <c r="AU77" s="53">
        <f t="shared" si="100"/>
        <v>0</v>
      </c>
      <c r="AV77" s="54"/>
      <c r="AW77" s="52"/>
      <c r="AX77" s="52"/>
      <c r="AY77" s="52"/>
      <c r="AZ77" s="55"/>
      <c r="BA77" s="56"/>
      <c r="BB77" s="56"/>
      <c r="BC77" s="57"/>
    </row>
    <row r="78" spans="1:55" ht="17.25" hidden="1" customHeight="1" x14ac:dyDescent="0.2">
      <c r="A78" s="971"/>
      <c r="B78" s="974"/>
      <c r="C78" s="977"/>
      <c r="D78" s="1022"/>
      <c r="E78" s="986"/>
      <c r="F78" s="983"/>
      <c r="G78" s="1007"/>
      <c r="H78" s="989"/>
      <c r="I78" s="993"/>
      <c r="J78" s="994"/>
      <c r="K78" s="1025"/>
      <c r="L78" s="1003"/>
      <c r="M78" s="177"/>
      <c r="N78" s="178"/>
      <c r="O78" s="179"/>
      <c r="P78" s="106"/>
      <c r="Q78" s="107"/>
      <c r="R78" s="1028"/>
      <c r="S78" s="108"/>
      <c r="T78" s="906"/>
      <c r="U78" s="109"/>
      <c r="V78" s="906"/>
      <c r="W78" s="109"/>
      <c r="X78" s="906"/>
      <c r="Y78" s="109"/>
      <c r="Z78" s="906"/>
      <c r="AA78" s="109"/>
      <c r="AB78" s="906"/>
      <c r="AC78" s="109"/>
      <c r="AD78" s="906"/>
      <c r="AE78" s="109"/>
      <c r="AF78" s="906"/>
      <c r="AG78" s="110"/>
      <c r="AH78" s="858"/>
      <c r="AI78" s="858"/>
      <c r="AJ78" s="898"/>
      <c r="AK78" s="103">
        <f t="shared" si="98"/>
        <v>0</v>
      </c>
      <c r="AL78" s="111"/>
      <c r="AM78" s="112"/>
      <c r="AN78" s="112"/>
      <c r="AO78" s="112"/>
      <c r="AP78" s="112"/>
      <c r="AQ78" s="112"/>
      <c r="AR78" s="53">
        <f t="shared" si="99"/>
        <v>0</v>
      </c>
      <c r="AS78" s="113"/>
      <c r="AT78" s="112"/>
      <c r="AU78" s="53">
        <f>SUM(AS78:AT78)</f>
        <v>0</v>
      </c>
      <c r="AV78" s="113"/>
      <c r="AW78" s="112"/>
      <c r="AX78" s="112"/>
      <c r="AY78" s="112"/>
      <c r="AZ78" s="114"/>
      <c r="BA78" s="115"/>
      <c r="BB78" s="115"/>
      <c r="BC78" s="116"/>
    </row>
    <row r="79" spans="1:55" ht="9.9499999999999993" hidden="1" customHeight="1" thickBot="1" x14ac:dyDescent="0.25">
      <c r="A79" s="972"/>
      <c r="B79" s="975"/>
      <c r="C79" s="978"/>
      <c r="D79" s="1023"/>
      <c r="E79" s="987"/>
      <c r="F79" s="984"/>
      <c r="G79" s="1008"/>
      <c r="H79" s="990"/>
      <c r="I79" s="995"/>
      <c r="J79" s="996"/>
      <c r="K79" s="1026"/>
      <c r="L79" s="1004"/>
      <c r="M79" s="180"/>
      <c r="N79" s="181"/>
      <c r="O79" s="182"/>
      <c r="P79" s="117"/>
      <c r="Q79" s="117"/>
      <c r="R79" s="1029"/>
      <c r="S79" s="183"/>
      <c r="T79" s="907"/>
      <c r="U79" s="184"/>
      <c r="V79" s="907"/>
      <c r="W79" s="184"/>
      <c r="X79" s="907"/>
      <c r="Y79" s="184"/>
      <c r="Z79" s="907"/>
      <c r="AA79" s="184"/>
      <c r="AB79" s="907"/>
      <c r="AC79" s="184"/>
      <c r="AD79" s="907"/>
      <c r="AE79" s="184"/>
      <c r="AF79" s="907"/>
      <c r="AG79" s="185"/>
      <c r="AH79" s="859"/>
      <c r="AI79" s="859"/>
      <c r="AJ79" s="118"/>
      <c r="AK79" s="119"/>
      <c r="AL79" s="186"/>
      <c r="AM79" s="187"/>
      <c r="AN79" s="187"/>
      <c r="AO79" s="187"/>
      <c r="AP79" s="187"/>
      <c r="AQ79" s="187"/>
      <c r="AR79" s="120"/>
      <c r="AS79" s="188"/>
      <c r="AT79" s="187"/>
      <c r="AU79" s="120"/>
      <c r="AV79" s="188"/>
      <c r="AW79" s="187"/>
      <c r="AX79" s="187"/>
      <c r="AY79" s="187"/>
      <c r="AZ79" s="189"/>
      <c r="BA79" s="190"/>
      <c r="BB79" s="190"/>
      <c r="BC79" s="191"/>
    </row>
    <row r="80" spans="1:55" ht="6" hidden="1" customHeight="1" x14ac:dyDescent="0.2">
      <c r="A80" s="156"/>
      <c r="B80" s="192"/>
      <c r="C80" s="192"/>
      <c r="D80" s="192"/>
      <c r="E80" s="192"/>
      <c r="F80" s="192"/>
      <c r="G80" s="192"/>
      <c r="H80" s="192"/>
      <c r="I80" s="1005"/>
      <c r="J80" s="1005"/>
      <c r="K80" s="192"/>
      <c r="L80" s="192"/>
      <c r="M80" s="192"/>
      <c r="N80" s="192"/>
      <c r="O80" s="192"/>
      <c r="P80" s="192"/>
      <c r="Q80" s="192"/>
      <c r="R80" s="192"/>
      <c r="S80" s="192"/>
      <c r="T80" s="192"/>
      <c r="U80" s="192"/>
      <c r="V80" s="192"/>
      <c r="W80" s="192"/>
      <c r="X80" s="192"/>
      <c r="Y80" s="192"/>
      <c r="Z80" s="192"/>
      <c r="AA80" s="192"/>
      <c r="AB80" s="192"/>
      <c r="AC80" s="192"/>
      <c r="AD80" s="192"/>
      <c r="AE80" s="192"/>
      <c r="AF80" s="192"/>
      <c r="AG80" s="192"/>
      <c r="AH80" s="192"/>
      <c r="AI80" s="192"/>
      <c r="AJ80" s="192"/>
      <c r="AK80" s="193"/>
      <c r="AL80" s="193"/>
      <c r="AM80" s="193"/>
      <c r="AN80" s="193"/>
      <c r="AO80" s="193"/>
      <c r="AP80" s="193"/>
      <c r="AQ80" s="194"/>
      <c r="AR80" s="193"/>
      <c r="AS80" s="193"/>
      <c r="AT80" s="193"/>
      <c r="AU80" s="193"/>
      <c r="AV80" s="193"/>
      <c r="AW80" s="193"/>
      <c r="AX80" s="193"/>
      <c r="AY80" s="193"/>
      <c r="AZ80" s="193"/>
      <c r="BA80" s="193"/>
      <c r="BB80" s="193"/>
      <c r="BC80" s="156"/>
    </row>
    <row r="81" spans="1:55" ht="72" hidden="1" customHeight="1" x14ac:dyDescent="0.2">
      <c r="A81" s="970">
        <v>8</v>
      </c>
      <c r="B81" s="161" t="s">
        <v>1704</v>
      </c>
      <c r="C81" s="162" t="s">
        <v>1705</v>
      </c>
      <c r="D81" s="163" t="s">
        <v>21</v>
      </c>
      <c r="E81" s="163" t="s">
        <v>1892</v>
      </c>
      <c r="F81" s="162" t="s">
        <v>1706</v>
      </c>
      <c r="G81" s="164" t="s">
        <v>1678</v>
      </c>
      <c r="H81" s="164" t="s">
        <v>1679</v>
      </c>
      <c r="I81" s="165" t="s">
        <v>1908</v>
      </c>
      <c r="J81" s="166">
        <f>+$N$3</f>
        <v>2019</v>
      </c>
      <c r="K81" s="164" t="s">
        <v>1924</v>
      </c>
      <c r="L81" s="165" t="s">
        <v>1925</v>
      </c>
      <c r="M81" s="162" t="s">
        <v>1707</v>
      </c>
      <c r="N81" s="162" t="s">
        <v>1708</v>
      </c>
      <c r="O81" s="162" t="s">
        <v>1709</v>
      </c>
      <c r="P81" s="162" t="s">
        <v>1710</v>
      </c>
      <c r="Q81" s="162" t="s">
        <v>1711</v>
      </c>
      <c r="R81" s="167">
        <f t="shared" ref="R81" si="101">SUM(R82:R88)</f>
        <v>0</v>
      </c>
      <c r="S81" s="168">
        <f t="shared" ref="S81" si="102">SUM(S82:S88)</f>
        <v>0</v>
      </c>
      <c r="T81" s="169">
        <f t="shared" ref="T81" si="103">SUM(T82:T88)</f>
        <v>0</v>
      </c>
      <c r="U81" s="170">
        <f t="shared" ref="U81" si="104">SUM(U82:U88)</f>
        <v>0</v>
      </c>
      <c r="V81" s="169">
        <f t="shared" ref="V81" si="105">SUM(V82:V88)</f>
        <v>0</v>
      </c>
      <c r="W81" s="170">
        <f t="shared" ref="W81" si="106">SUM(W82:W88)</f>
        <v>0</v>
      </c>
      <c r="X81" s="169">
        <f t="shared" ref="X81" si="107">SUM(X82:X88)</f>
        <v>0</v>
      </c>
      <c r="Y81" s="170">
        <f t="shared" ref="Y81" si="108">SUM(Y82:Y88)</f>
        <v>0</v>
      </c>
      <c r="Z81" s="169">
        <f t="shared" ref="Z81" si="109">SUM(Z82:Z88)</f>
        <v>0</v>
      </c>
      <c r="AA81" s="170">
        <f t="shared" ref="AA81" si="110">SUM(AA82:AA88)</f>
        <v>0</v>
      </c>
      <c r="AB81" s="169">
        <f t="shared" ref="AB81" si="111">SUM(AB82:AB88)</f>
        <v>0</v>
      </c>
      <c r="AC81" s="170">
        <f t="shared" ref="AC81" si="112">SUM(AC82:AC88)</f>
        <v>0</v>
      </c>
      <c r="AD81" s="169">
        <f t="shared" ref="AD81" si="113">SUM(AD82:AD88)</f>
        <v>0</v>
      </c>
      <c r="AE81" s="170">
        <f t="shared" ref="AE81" si="114">SUM(AE82:AE88)</f>
        <v>0</v>
      </c>
      <c r="AF81" s="169">
        <f t="shared" ref="AF81" si="115">SUM(AF82:AF88)</f>
        <v>0</v>
      </c>
      <c r="AG81" s="171">
        <f t="shared" ref="AG81" si="116">SUM(AG82:AG88)</f>
        <v>0</v>
      </c>
      <c r="AH81" s="856"/>
      <c r="AI81" s="856"/>
      <c r="AJ81" s="172">
        <f t="shared" ref="AJ81" si="117">SUM(AJ82:AJ88)</f>
        <v>0</v>
      </c>
      <c r="AK81" s="173">
        <f t="shared" ref="AK81" si="118">SUM(AK82:AK88)</f>
        <v>0</v>
      </c>
      <c r="AL81" s="41">
        <f t="shared" ref="AL81" si="119">SUM(AL82:AL88)</f>
        <v>0</v>
      </c>
      <c r="AM81" s="42">
        <f t="shared" ref="AM81" si="120">SUM(AM82:AM88)</f>
        <v>0</v>
      </c>
      <c r="AN81" s="42">
        <f t="shared" ref="AN81" si="121">SUM(AN82:AN88)</f>
        <v>0</v>
      </c>
      <c r="AO81" s="42">
        <f t="shared" ref="AO81" si="122">SUM(AO82:AO88)</f>
        <v>0</v>
      </c>
      <c r="AP81" s="42">
        <f t="shared" ref="AP81" si="123">SUM(AP82:AP88)</f>
        <v>0</v>
      </c>
      <c r="AQ81" s="42">
        <f t="shared" ref="AQ81" si="124">SUM(AQ82:AQ88)</f>
        <v>0</v>
      </c>
      <c r="AR81" s="43">
        <f t="shared" ref="AR81" si="125">SUM(AR82:AR88)</f>
        <v>0</v>
      </c>
      <c r="AS81" s="104">
        <f t="shared" ref="AS81" si="126">SUM(AS82:AS88)</f>
        <v>0</v>
      </c>
      <c r="AT81" s="42">
        <f t="shared" ref="AT81" si="127">SUM(AT82:AT88)</f>
        <v>0</v>
      </c>
      <c r="AU81" s="43">
        <f t="shared" ref="AU81" si="128">SUM(AU82:AU88)</f>
        <v>0</v>
      </c>
      <c r="AV81" s="104">
        <f t="shared" ref="AV81" si="129">SUM(AV82:AV88)</f>
        <v>0</v>
      </c>
      <c r="AW81" s="42">
        <f t="shared" ref="AW81" si="130">SUM(AW82:AW88)</f>
        <v>0</v>
      </c>
      <c r="AX81" s="42">
        <f t="shared" ref="AX81" si="131">SUM(AX82:AX88)</f>
        <v>0</v>
      </c>
      <c r="AY81" s="42">
        <f t="shared" ref="AY81" si="132">SUM(AY82:AY88)</f>
        <v>0</v>
      </c>
      <c r="AZ81" s="105">
        <f t="shared" ref="AZ81" si="133">SUM(AZ82:AZ88)</f>
        <v>0</v>
      </c>
      <c r="BA81" s="44" t="s">
        <v>1684</v>
      </c>
      <c r="BB81" s="44" t="s">
        <v>1685</v>
      </c>
      <c r="BC81" s="45" t="s">
        <v>1686</v>
      </c>
    </row>
    <row r="82" spans="1:55" ht="17.25" hidden="1" customHeight="1" x14ac:dyDescent="0.2">
      <c r="A82" s="971"/>
      <c r="B82" s="973" t="str">
        <f>VLOOKUP($D$9,'PROYECTOS REGISTRADOS'!$A$2:$D$82,4,0)</f>
        <v>Conservación de las microcuencas del Municipio de Tocancipá, Cundinamarca, Centro Oriente</v>
      </c>
      <c r="C82" s="976" t="str">
        <f>VLOOKUP($D$9,'PROYECTOS REGISTRADOS'!$A$2:$D$82,3,0)</f>
        <v>2016-25817-0007</v>
      </c>
      <c r="D82" s="1021"/>
      <c r="E82" s="985" t="str">
        <f>IF(D82=0,"0-0",(VLOOKUP(D82,'CONSOLIDADO PLAN DESARROLLO'!$EL$9:$ET$304,2,0)))</f>
        <v>0-0</v>
      </c>
      <c r="F82" s="982" t="str">
        <f>IF(D82=0,"0-0",(VLOOKUP(D82,'CONSOLIDADO PLAN DESARROLLO'!$EL$9:$ET$304,3,0)))</f>
        <v>0-0</v>
      </c>
      <c r="G82" s="1006" t="str">
        <f>IF(D82=0,"0-0",(VLOOKUP(D82,'CONSOLIDADO PLAN DESARROLLO'!$EL$9:$ET$304,4,0)))</f>
        <v>0-0</v>
      </c>
      <c r="H82" s="988" t="str">
        <f>IF(D82=0,"0-0",(VLOOKUP(D82,'CONSOLIDADO PLAN DESARROLLO'!$EL$9:$ET$304,5,0)))</f>
        <v>0-0</v>
      </c>
      <c r="I82" s="991" t="str">
        <f>IF(D82=0,"0-0",(VLOOKUP(D82,'CONSOLIDADO PLAN DESARROLLO'!$EL$9:$ET$304,$R$3,0)))</f>
        <v>0-0</v>
      </c>
      <c r="J82" s="992"/>
      <c r="K82" s="1024"/>
      <c r="L82" s="1002"/>
      <c r="M82" s="174"/>
      <c r="N82" s="175"/>
      <c r="O82" s="176"/>
      <c r="P82" s="46"/>
      <c r="Q82" s="47"/>
      <c r="R82" s="1027"/>
      <c r="S82" s="48"/>
      <c r="T82" s="905"/>
      <c r="U82" s="49"/>
      <c r="V82" s="905"/>
      <c r="W82" s="49"/>
      <c r="X82" s="905"/>
      <c r="Y82" s="49"/>
      <c r="Z82" s="905"/>
      <c r="AA82" s="49"/>
      <c r="AB82" s="905"/>
      <c r="AC82" s="49"/>
      <c r="AD82" s="905"/>
      <c r="AE82" s="49"/>
      <c r="AF82" s="905"/>
      <c r="AG82" s="50"/>
      <c r="AH82" s="857"/>
      <c r="AI82" s="857"/>
      <c r="AJ82" s="896">
        <f>+R82+T82+V82+X82+Z82+AB82+AD82+AF82</f>
        <v>0</v>
      </c>
      <c r="AK82" s="103">
        <f t="shared" ref="AK82:AK87" si="134">AC82+AE82+AG82+S82+U82+W82+Y82+AA82</f>
        <v>0</v>
      </c>
      <c r="AL82" s="51"/>
      <c r="AM82" s="52"/>
      <c r="AN82" s="52"/>
      <c r="AO82" s="52"/>
      <c r="AP82" s="52"/>
      <c r="AQ82" s="52"/>
      <c r="AR82" s="53">
        <f t="shared" ref="AR82:AR87" si="135">SUM(AL82:AQ82)</f>
        <v>0</v>
      </c>
      <c r="AS82" s="54"/>
      <c r="AT82" s="52"/>
      <c r="AU82" s="53">
        <f t="shared" ref="AU82:AU86" si="136">SUM(AS82:AT82)</f>
        <v>0</v>
      </c>
      <c r="AV82" s="54"/>
      <c r="AW82" s="52"/>
      <c r="AX82" s="52"/>
      <c r="AY82" s="52"/>
      <c r="AZ82" s="55"/>
      <c r="BA82" s="56"/>
      <c r="BB82" s="56"/>
      <c r="BC82" s="57"/>
    </row>
    <row r="83" spans="1:55" ht="17.25" hidden="1" customHeight="1" x14ac:dyDescent="0.2">
      <c r="A83" s="971"/>
      <c r="B83" s="973"/>
      <c r="C83" s="976"/>
      <c r="D83" s="1021"/>
      <c r="E83" s="986"/>
      <c r="F83" s="982"/>
      <c r="G83" s="1006"/>
      <c r="H83" s="988"/>
      <c r="I83" s="993"/>
      <c r="J83" s="994"/>
      <c r="K83" s="1024"/>
      <c r="L83" s="1003"/>
      <c r="M83" s="174"/>
      <c r="N83" s="175"/>
      <c r="O83" s="176"/>
      <c r="P83" s="46"/>
      <c r="Q83" s="47"/>
      <c r="R83" s="1028"/>
      <c r="S83" s="48"/>
      <c r="T83" s="906"/>
      <c r="U83" s="49"/>
      <c r="V83" s="906"/>
      <c r="W83" s="49"/>
      <c r="X83" s="906"/>
      <c r="Y83" s="49"/>
      <c r="Z83" s="906"/>
      <c r="AA83" s="49"/>
      <c r="AB83" s="906"/>
      <c r="AC83" s="49"/>
      <c r="AD83" s="906"/>
      <c r="AE83" s="49"/>
      <c r="AF83" s="906"/>
      <c r="AG83" s="50"/>
      <c r="AH83" s="858"/>
      <c r="AI83" s="858"/>
      <c r="AJ83" s="897"/>
      <c r="AK83" s="103">
        <f t="shared" si="134"/>
        <v>0</v>
      </c>
      <c r="AL83" s="51"/>
      <c r="AM83" s="52"/>
      <c r="AN83" s="52"/>
      <c r="AO83" s="52"/>
      <c r="AP83" s="52"/>
      <c r="AQ83" s="52"/>
      <c r="AR83" s="53">
        <f t="shared" si="135"/>
        <v>0</v>
      </c>
      <c r="AS83" s="54"/>
      <c r="AT83" s="52"/>
      <c r="AU83" s="53">
        <f t="shared" si="136"/>
        <v>0</v>
      </c>
      <c r="AV83" s="54"/>
      <c r="AW83" s="52"/>
      <c r="AX83" s="52"/>
      <c r="AY83" s="52"/>
      <c r="AZ83" s="55"/>
      <c r="BA83" s="56"/>
      <c r="BB83" s="56"/>
      <c r="BC83" s="57"/>
    </row>
    <row r="84" spans="1:55" ht="17.25" hidden="1" customHeight="1" x14ac:dyDescent="0.2">
      <c r="A84" s="971"/>
      <c r="B84" s="973"/>
      <c r="C84" s="976"/>
      <c r="D84" s="1021"/>
      <c r="E84" s="986"/>
      <c r="F84" s="982"/>
      <c r="G84" s="1006"/>
      <c r="H84" s="988"/>
      <c r="I84" s="993"/>
      <c r="J84" s="994"/>
      <c r="K84" s="1024"/>
      <c r="L84" s="1003"/>
      <c r="M84" s="174"/>
      <c r="N84" s="175"/>
      <c r="O84" s="176"/>
      <c r="P84" s="46"/>
      <c r="Q84" s="47"/>
      <c r="R84" s="1028"/>
      <c r="S84" s="48"/>
      <c r="T84" s="906"/>
      <c r="U84" s="49"/>
      <c r="V84" s="906"/>
      <c r="W84" s="49"/>
      <c r="X84" s="906"/>
      <c r="Y84" s="49"/>
      <c r="Z84" s="906"/>
      <c r="AA84" s="49"/>
      <c r="AB84" s="906"/>
      <c r="AC84" s="49"/>
      <c r="AD84" s="906"/>
      <c r="AE84" s="49"/>
      <c r="AF84" s="906"/>
      <c r="AG84" s="50"/>
      <c r="AH84" s="858"/>
      <c r="AI84" s="858"/>
      <c r="AJ84" s="897"/>
      <c r="AK84" s="103">
        <f t="shared" si="134"/>
        <v>0</v>
      </c>
      <c r="AL84" s="51"/>
      <c r="AM84" s="52"/>
      <c r="AN84" s="52"/>
      <c r="AO84" s="52"/>
      <c r="AP84" s="52"/>
      <c r="AQ84" s="52"/>
      <c r="AR84" s="53">
        <f t="shared" si="135"/>
        <v>0</v>
      </c>
      <c r="AS84" s="54"/>
      <c r="AT84" s="52"/>
      <c r="AU84" s="53">
        <f t="shared" si="136"/>
        <v>0</v>
      </c>
      <c r="AV84" s="54"/>
      <c r="AW84" s="52"/>
      <c r="AX84" s="52"/>
      <c r="AY84" s="52"/>
      <c r="AZ84" s="55"/>
      <c r="BA84" s="56"/>
      <c r="BB84" s="56"/>
      <c r="BC84" s="57"/>
    </row>
    <row r="85" spans="1:55" ht="17.25" hidden="1" customHeight="1" x14ac:dyDescent="0.2">
      <c r="A85" s="971"/>
      <c r="B85" s="973"/>
      <c r="C85" s="976"/>
      <c r="D85" s="1021"/>
      <c r="E85" s="986"/>
      <c r="F85" s="982"/>
      <c r="G85" s="1006"/>
      <c r="H85" s="988"/>
      <c r="I85" s="993"/>
      <c r="J85" s="994"/>
      <c r="K85" s="1024"/>
      <c r="L85" s="1003"/>
      <c r="M85" s="174"/>
      <c r="N85" s="175"/>
      <c r="O85" s="176"/>
      <c r="P85" s="46"/>
      <c r="Q85" s="47"/>
      <c r="R85" s="1028"/>
      <c r="S85" s="48"/>
      <c r="T85" s="906"/>
      <c r="U85" s="49"/>
      <c r="V85" s="906"/>
      <c r="W85" s="49"/>
      <c r="X85" s="906"/>
      <c r="Y85" s="49"/>
      <c r="Z85" s="906"/>
      <c r="AA85" s="49"/>
      <c r="AB85" s="906"/>
      <c r="AC85" s="49"/>
      <c r="AD85" s="906"/>
      <c r="AE85" s="49"/>
      <c r="AF85" s="906"/>
      <c r="AG85" s="50"/>
      <c r="AH85" s="858"/>
      <c r="AI85" s="858"/>
      <c r="AJ85" s="897"/>
      <c r="AK85" s="103">
        <f t="shared" si="134"/>
        <v>0</v>
      </c>
      <c r="AL85" s="51"/>
      <c r="AM85" s="52"/>
      <c r="AN85" s="52"/>
      <c r="AO85" s="52"/>
      <c r="AP85" s="52"/>
      <c r="AQ85" s="52"/>
      <c r="AR85" s="53">
        <f t="shared" si="135"/>
        <v>0</v>
      </c>
      <c r="AS85" s="54"/>
      <c r="AT85" s="52"/>
      <c r="AU85" s="53">
        <f t="shared" si="136"/>
        <v>0</v>
      </c>
      <c r="AV85" s="54"/>
      <c r="AW85" s="52"/>
      <c r="AX85" s="52"/>
      <c r="AY85" s="52"/>
      <c r="AZ85" s="55"/>
      <c r="BA85" s="56"/>
      <c r="BB85" s="56"/>
      <c r="BC85" s="57"/>
    </row>
    <row r="86" spans="1:55" ht="17.25" hidden="1" customHeight="1" x14ac:dyDescent="0.2">
      <c r="A86" s="971"/>
      <c r="B86" s="973"/>
      <c r="C86" s="976"/>
      <c r="D86" s="1021"/>
      <c r="E86" s="986"/>
      <c r="F86" s="982"/>
      <c r="G86" s="1006"/>
      <c r="H86" s="988"/>
      <c r="I86" s="993"/>
      <c r="J86" s="994"/>
      <c r="K86" s="1024"/>
      <c r="L86" s="1003"/>
      <c r="M86" s="174"/>
      <c r="N86" s="175"/>
      <c r="O86" s="176"/>
      <c r="P86" s="46"/>
      <c r="Q86" s="47"/>
      <c r="R86" s="1028"/>
      <c r="S86" s="48"/>
      <c r="T86" s="906"/>
      <c r="U86" s="49"/>
      <c r="V86" s="906"/>
      <c r="W86" s="49"/>
      <c r="X86" s="906"/>
      <c r="Y86" s="49"/>
      <c r="Z86" s="906"/>
      <c r="AA86" s="49"/>
      <c r="AB86" s="906"/>
      <c r="AC86" s="49"/>
      <c r="AD86" s="906"/>
      <c r="AE86" s="49"/>
      <c r="AF86" s="906"/>
      <c r="AG86" s="50"/>
      <c r="AH86" s="858"/>
      <c r="AI86" s="858"/>
      <c r="AJ86" s="897"/>
      <c r="AK86" s="103">
        <f t="shared" si="134"/>
        <v>0</v>
      </c>
      <c r="AL86" s="51"/>
      <c r="AM86" s="52"/>
      <c r="AN86" s="52"/>
      <c r="AO86" s="52"/>
      <c r="AP86" s="52"/>
      <c r="AQ86" s="52"/>
      <c r="AR86" s="53">
        <f t="shared" si="135"/>
        <v>0</v>
      </c>
      <c r="AS86" s="54"/>
      <c r="AT86" s="52"/>
      <c r="AU86" s="53">
        <f t="shared" si="136"/>
        <v>0</v>
      </c>
      <c r="AV86" s="54"/>
      <c r="AW86" s="52"/>
      <c r="AX86" s="52"/>
      <c r="AY86" s="52"/>
      <c r="AZ86" s="55"/>
      <c r="BA86" s="56"/>
      <c r="BB86" s="56"/>
      <c r="BC86" s="57"/>
    </row>
    <row r="87" spans="1:55" ht="17.25" hidden="1" customHeight="1" x14ac:dyDescent="0.2">
      <c r="A87" s="971"/>
      <c r="B87" s="974"/>
      <c r="C87" s="977"/>
      <c r="D87" s="1022"/>
      <c r="E87" s="986"/>
      <c r="F87" s="983"/>
      <c r="G87" s="1007"/>
      <c r="H87" s="989"/>
      <c r="I87" s="993"/>
      <c r="J87" s="994"/>
      <c r="K87" s="1025"/>
      <c r="L87" s="1003"/>
      <c r="M87" s="177"/>
      <c r="N87" s="178"/>
      <c r="O87" s="179"/>
      <c r="P87" s="106"/>
      <c r="Q87" s="107"/>
      <c r="R87" s="1028"/>
      <c r="S87" s="108"/>
      <c r="T87" s="906"/>
      <c r="U87" s="109"/>
      <c r="V87" s="906"/>
      <c r="W87" s="109"/>
      <c r="X87" s="906"/>
      <c r="Y87" s="109"/>
      <c r="Z87" s="906"/>
      <c r="AA87" s="109"/>
      <c r="AB87" s="906"/>
      <c r="AC87" s="109"/>
      <c r="AD87" s="906"/>
      <c r="AE87" s="109"/>
      <c r="AF87" s="906"/>
      <c r="AG87" s="110"/>
      <c r="AH87" s="858"/>
      <c r="AI87" s="858"/>
      <c r="AJ87" s="898"/>
      <c r="AK87" s="103">
        <f t="shared" si="134"/>
        <v>0</v>
      </c>
      <c r="AL87" s="111"/>
      <c r="AM87" s="112"/>
      <c r="AN87" s="112"/>
      <c r="AO87" s="112"/>
      <c r="AP87" s="112"/>
      <c r="AQ87" s="112"/>
      <c r="AR87" s="53">
        <f t="shared" si="135"/>
        <v>0</v>
      </c>
      <c r="AS87" s="113"/>
      <c r="AT87" s="112"/>
      <c r="AU87" s="53">
        <f>SUM(AS87:AT87)</f>
        <v>0</v>
      </c>
      <c r="AV87" s="113"/>
      <c r="AW87" s="112"/>
      <c r="AX87" s="112"/>
      <c r="AY87" s="112"/>
      <c r="AZ87" s="114"/>
      <c r="BA87" s="115"/>
      <c r="BB87" s="115"/>
      <c r="BC87" s="116"/>
    </row>
    <row r="88" spans="1:55" ht="9.9499999999999993" hidden="1" customHeight="1" thickBot="1" x14ac:dyDescent="0.25">
      <c r="A88" s="972"/>
      <c r="B88" s="975"/>
      <c r="C88" s="978"/>
      <c r="D88" s="1023"/>
      <c r="E88" s="987"/>
      <c r="F88" s="984"/>
      <c r="G88" s="1008"/>
      <c r="H88" s="990"/>
      <c r="I88" s="995"/>
      <c r="J88" s="996"/>
      <c r="K88" s="1026"/>
      <c r="L88" s="1004"/>
      <c r="M88" s="180"/>
      <c r="N88" s="181"/>
      <c r="O88" s="182"/>
      <c r="P88" s="117"/>
      <c r="Q88" s="117"/>
      <c r="R88" s="1029"/>
      <c r="S88" s="183"/>
      <c r="T88" s="907"/>
      <c r="U88" s="184"/>
      <c r="V88" s="907"/>
      <c r="W88" s="184"/>
      <c r="X88" s="907"/>
      <c r="Y88" s="184"/>
      <c r="Z88" s="907"/>
      <c r="AA88" s="184"/>
      <c r="AB88" s="907"/>
      <c r="AC88" s="184"/>
      <c r="AD88" s="907"/>
      <c r="AE88" s="184"/>
      <c r="AF88" s="907"/>
      <c r="AG88" s="185"/>
      <c r="AH88" s="859"/>
      <c r="AI88" s="859"/>
      <c r="AJ88" s="118"/>
      <c r="AK88" s="119"/>
      <c r="AL88" s="186"/>
      <c r="AM88" s="187"/>
      <c r="AN88" s="187"/>
      <c r="AO88" s="187"/>
      <c r="AP88" s="187"/>
      <c r="AQ88" s="187"/>
      <c r="AR88" s="120"/>
      <c r="AS88" s="188"/>
      <c r="AT88" s="187"/>
      <c r="AU88" s="120"/>
      <c r="AV88" s="188"/>
      <c r="AW88" s="187"/>
      <c r="AX88" s="187"/>
      <c r="AY88" s="187"/>
      <c r="AZ88" s="189"/>
      <c r="BA88" s="190"/>
      <c r="BB88" s="190"/>
      <c r="BC88" s="191"/>
    </row>
    <row r="89" spans="1:55" ht="6" hidden="1" customHeight="1" x14ac:dyDescent="0.2">
      <c r="A89" s="156"/>
      <c r="B89" s="192"/>
      <c r="C89" s="192"/>
      <c r="D89" s="192"/>
      <c r="E89" s="192"/>
      <c r="F89" s="192"/>
      <c r="G89" s="192"/>
      <c r="H89" s="192"/>
      <c r="I89" s="1005"/>
      <c r="J89" s="1005"/>
      <c r="K89" s="192"/>
      <c r="L89" s="192"/>
      <c r="M89" s="192"/>
      <c r="N89" s="192"/>
      <c r="O89" s="192"/>
      <c r="P89" s="192"/>
      <c r="Q89" s="192"/>
      <c r="R89" s="192"/>
      <c r="S89" s="192"/>
      <c r="T89" s="192"/>
      <c r="U89" s="192"/>
      <c r="V89" s="192"/>
      <c r="W89" s="192"/>
      <c r="X89" s="192"/>
      <c r="Y89" s="192"/>
      <c r="Z89" s="192"/>
      <c r="AA89" s="192"/>
      <c r="AB89" s="192"/>
      <c r="AC89" s="192"/>
      <c r="AD89" s="192"/>
      <c r="AE89" s="192"/>
      <c r="AF89" s="192"/>
      <c r="AG89" s="192"/>
      <c r="AH89" s="192"/>
      <c r="AI89" s="192"/>
      <c r="AJ89" s="192"/>
      <c r="AK89" s="193"/>
      <c r="AL89" s="193"/>
      <c r="AM89" s="193"/>
      <c r="AN89" s="193"/>
      <c r="AO89" s="193"/>
      <c r="AP89" s="193"/>
      <c r="AQ89" s="194"/>
      <c r="AR89" s="193"/>
      <c r="AS89" s="193"/>
      <c r="AT89" s="193"/>
      <c r="AU89" s="193"/>
      <c r="AV89" s="193"/>
      <c r="AW89" s="193"/>
      <c r="AX89" s="193"/>
      <c r="AY89" s="193"/>
      <c r="AZ89" s="193"/>
      <c r="BA89" s="193"/>
      <c r="BB89" s="193"/>
      <c r="BC89" s="156"/>
    </row>
    <row r="90" spans="1:55" ht="72" hidden="1" customHeight="1" x14ac:dyDescent="0.2">
      <c r="A90" s="970">
        <v>9</v>
      </c>
      <c r="B90" s="161" t="s">
        <v>1704</v>
      </c>
      <c r="C90" s="162" t="s">
        <v>1705</v>
      </c>
      <c r="D90" s="163" t="s">
        <v>21</v>
      </c>
      <c r="E90" s="163" t="s">
        <v>1892</v>
      </c>
      <c r="F90" s="162" t="s">
        <v>1706</v>
      </c>
      <c r="G90" s="164" t="s">
        <v>1678</v>
      </c>
      <c r="H90" s="164" t="s">
        <v>1679</v>
      </c>
      <c r="I90" s="165" t="s">
        <v>1908</v>
      </c>
      <c r="J90" s="166">
        <f>+$N$3</f>
        <v>2019</v>
      </c>
      <c r="K90" s="164" t="s">
        <v>1924</v>
      </c>
      <c r="L90" s="165" t="s">
        <v>1925</v>
      </c>
      <c r="M90" s="162" t="s">
        <v>1707</v>
      </c>
      <c r="N90" s="162" t="s">
        <v>1708</v>
      </c>
      <c r="O90" s="162" t="s">
        <v>1709</v>
      </c>
      <c r="P90" s="162" t="s">
        <v>1710</v>
      </c>
      <c r="Q90" s="162" t="s">
        <v>1711</v>
      </c>
      <c r="R90" s="167">
        <f t="shared" ref="R90" si="137">SUM(R91:R97)</f>
        <v>0</v>
      </c>
      <c r="S90" s="168">
        <f t="shared" ref="S90" si="138">SUM(S91:S97)</f>
        <v>0</v>
      </c>
      <c r="T90" s="169">
        <f t="shared" ref="T90" si="139">SUM(T91:T97)</f>
        <v>0</v>
      </c>
      <c r="U90" s="170">
        <f t="shared" ref="U90" si="140">SUM(U91:U97)</f>
        <v>0</v>
      </c>
      <c r="V90" s="169">
        <f t="shared" ref="V90" si="141">SUM(V91:V97)</f>
        <v>0</v>
      </c>
      <c r="W90" s="170">
        <f t="shared" ref="W90" si="142">SUM(W91:W97)</f>
        <v>0</v>
      </c>
      <c r="X90" s="169">
        <f t="shared" ref="X90" si="143">SUM(X91:X97)</f>
        <v>0</v>
      </c>
      <c r="Y90" s="170">
        <f t="shared" ref="Y90" si="144">SUM(Y91:Y97)</f>
        <v>0</v>
      </c>
      <c r="Z90" s="169">
        <f t="shared" ref="Z90" si="145">SUM(Z91:Z97)</f>
        <v>0</v>
      </c>
      <c r="AA90" s="170">
        <f t="shared" ref="AA90" si="146">SUM(AA91:AA97)</f>
        <v>0</v>
      </c>
      <c r="AB90" s="169">
        <f t="shared" ref="AB90" si="147">SUM(AB91:AB97)</f>
        <v>0</v>
      </c>
      <c r="AC90" s="170">
        <f t="shared" ref="AC90" si="148">SUM(AC91:AC97)</f>
        <v>0</v>
      </c>
      <c r="AD90" s="169">
        <f t="shared" ref="AD90" si="149">SUM(AD91:AD97)</f>
        <v>0</v>
      </c>
      <c r="AE90" s="170">
        <f t="shared" ref="AE90" si="150">SUM(AE91:AE97)</f>
        <v>0</v>
      </c>
      <c r="AF90" s="169">
        <f t="shared" ref="AF90" si="151">SUM(AF91:AF97)</f>
        <v>0</v>
      </c>
      <c r="AG90" s="171">
        <f t="shared" ref="AG90" si="152">SUM(AG91:AG97)</f>
        <v>0</v>
      </c>
      <c r="AH90" s="856"/>
      <c r="AI90" s="856"/>
      <c r="AJ90" s="172">
        <f t="shared" ref="AJ90" si="153">SUM(AJ91:AJ97)</f>
        <v>0</v>
      </c>
      <c r="AK90" s="173">
        <f t="shared" ref="AK90" si="154">SUM(AK91:AK97)</f>
        <v>0</v>
      </c>
      <c r="AL90" s="41">
        <f t="shared" ref="AL90" si="155">SUM(AL91:AL97)</f>
        <v>0</v>
      </c>
      <c r="AM90" s="42">
        <f t="shared" ref="AM90" si="156">SUM(AM91:AM97)</f>
        <v>0</v>
      </c>
      <c r="AN90" s="42">
        <f t="shared" ref="AN90" si="157">SUM(AN91:AN97)</f>
        <v>0</v>
      </c>
      <c r="AO90" s="42">
        <f t="shared" ref="AO90" si="158">SUM(AO91:AO97)</f>
        <v>0</v>
      </c>
      <c r="AP90" s="42">
        <f t="shared" ref="AP90" si="159">SUM(AP91:AP97)</f>
        <v>0</v>
      </c>
      <c r="AQ90" s="42">
        <f t="shared" ref="AQ90" si="160">SUM(AQ91:AQ97)</f>
        <v>0</v>
      </c>
      <c r="AR90" s="43">
        <f t="shared" ref="AR90" si="161">SUM(AR91:AR97)</f>
        <v>0</v>
      </c>
      <c r="AS90" s="104">
        <f t="shared" ref="AS90" si="162">SUM(AS91:AS97)</f>
        <v>0</v>
      </c>
      <c r="AT90" s="42">
        <f t="shared" ref="AT90" si="163">SUM(AT91:AT97)</f>
        <v>0</v>
      </c>
      <c r="AU90" s="43">
        <f t="shared" ref="AU90" si="164">SUM(AU91:AU97)</f>
        <v>0</v>
      </c>
      <c r="AV90" s="104">
        <f t="shared" ref="AV90" si="165">SUM(AV91:AV97)</f>
        <v>0</v>
      </c>
      <c r="AW90" s="42">
        <f t="shared" ref="AW90" si="166">SUM(AW91:AW97)</f>
        <v>0</v>
      </c>
      <c r="AX90" s="42">
        <f t="shared" ref="AX90" si="167">SUM(AX91:AX97)</f>
        <v>0</v>
      </c>
      <c r="AY90" s="42">
        <f t="shared" ref="AY90" si="168">SUM(AY91:AY97)</f>
        <v>0</v>
      </c>
      <c r="AZ90" s="105">
        <f t="shared" ref="AZ90" si="169">SUM(AZ91:AZ97)</f>
        <v>0</v>
      </c>
      <c r="BA90" s="44" t="s">
        <v>1684</v>
      </c>
      <c r="BB90" s="44" t="s">
        <v>1685</v>
      </c>
      <c r="BC90" s="45" t="s">
        <v>1686</v>
      </c>
    </row>
    <row r="91" spans="1:55" ht="17.25" hidden="1" customHeight="1" x14ac:dyDescent="0.2">
      <c r="A91" s="971"/>
      <c r="B91" s="973" t="str">
        <f>VLOOKUP($D$9,'PROYECTOS REGISTRADOS'!$A$2:$D$82,4,0)</f>
        <v>Conservación de las microcuencas del Municipio de Tocancipá, Cundinamarca, Centro Oriente</v>
      </c>
      <c r="C91" s="976" t="str">
        <f>VLOOKUP($D$9,'PROYECTOS REGISTRADOS'!$A$2:$D$82,3,0)</f>
        <v>2016-25817-0007</v>
      </c>
      <c r="D91" s="1021"/>
      <c r="E91" s="985" t="str">
        <f>IF(D91=0,"0-0",(VLOOKUP(D91,'CONSOLIDADO PLAN DESARROLLO'!$EL$9:$ET$304,2,0)))</f>
        <v>0-0</v>
      </c>
      <c r="F91" s="982" t="str">
        <f>IF(D91=0,"0-0",(VLOOKUP(D91,'CONSOLIDADO PLAN DESARROLLO'!$EL$9:$ET$304,3,0)))</f>
        <v>0-0</v>
      </c>
      <c r="G91" s="1006" t="str">
        <f>IF(D91=0,"0-0",(VLOOKUP(D91,'CONSOLIDADO PLAN DESARROLLO'!$EL$9:$ET$304,4,0)))</f>
        <v>0-0</v>
      </c>
      <c r="H91" s="988" t="str">
        <f>IF(D91=0,"0-0",(VLOOKUP(D91,'CONSOLIDADO PLAN DESARROLLO'!$EL$9:$ET$304,5,0)))</f>
        <v>0-0</v>
      </c>
      <c r="I91" s="991" t="str">
        <f>IF(D91=0,"0-0",(VLOOKUP(D91,'CONSOLIDADO PLAN DESARROLLO'!$EL$9:$ET$304,$R$3,0)))</f>
        <v>0-0</v>
      </c>
      <c r="J91" s="992"/>
      <c r="K91" s="1024"/>
      <c r="L91" s="1002"/>
      <c r="M91" s="174"/>
      <c r="N91" s="175"/>
      <c r="O91" s="176"/>
      <c r="P91" s="46"/>
      <c r="Q91" s="47"/>
      <c r="R91" s="1027"/>
      <c r="S91" s="48"/>
      <c r="T91" s="905"/>
      <c r="U91" s="49"/>
      <c r="V91" s="905"/>
      <c r="W91" s="49"/>
      <c r="X91" s="905"/>
      <c r="Y91" s="49"/>
      <c r="Z91" s="905"/>
      <c r="AA91" s="49"/>
      <c r="AB91" s="905"/>
      <c r="AC91" s="49"/>
      <c r="AD91" s="905"/>
      <c r="AE91" s="49"/>
      <c r="AF91" s="905"/>
      <c r="AG91" s="50"/>
      <c r="AH91" s="857"/>
      <c r="AI91" s="857"/>
      <c r="AJ91" s="896">
        <f>+R91+T91+V91+X91+Z91+AB91+AD91+AF91</f>
        <v>0</v>
      </c>
      <c r="AK91" s="103">
        <f t="shared" ref="AK91:AK96" si="170">AC91+AE91+AG91+S91+U91+W91+Y91+AA91</f>
        <v>0</v>
      </c>
      <c r="AL91" s="51"/>
      <c r="AM91" s="52"/>
      <c r="AN91" s="52"/>
      <c r="AO91" s="52"/>
      <c r="AP91" s="52"/>
      <c r="AQ91" s="52"/>
      <c r="AR91" s="53">
        <f t="shared" ref="AR91:AR96" si="171">SUM(AL91:AQ91)</f>
        <v>0</v>
      </c>
      <c r="AS91" s="54"/>
      <c r="AT91" s="52"/>
      <c r="AU91" s="53">
        <f t="shared" ref="AU91:AU95" si="172">SUM(AS91:AT91)</f>
        <v>0</v>
      </c>
      <c r="AV91" s="54"/>
      <c r="AW91" s="52"/>
      <c r="AX91" s="52"/>
      <c r="AY91" s="52"/>
      <c r="AZ91" s="55"/>
      <c r="BA91" s="56"/>
      <c r="BB91" s="56"/>
      <c r="BC91" s="57"/>
    </row>
    <row r="92" spans="1:55" ht="17.25" hidden="1" customHeight="1" x14ac:dyDescent="0.2">
      <c r="A92" s="971"/>
      <c r="B92" s="973"/>
      <c r="C92" s="976"/>
      <c r="D92" s="1021"/>
      <c r="E92" s="986"/>
      <c r="F92" s="982"/>
      <c r="G92" s="1006"/>
      <c r="H92" s="988"/>
      <c r="I92" s="993"/>
      <c r="J92" s="994"/>
      <c r="K92" s="1024"/>
      <c r="L92" s="1003"/>
      <c r="M92" s="174"/>
      <c r="N92" s="175"/>
      <c r="O92" s="176"/>
      <c r="P92" s="46"/>
      <c r="Q92" s="47"/>
      <c r="R92" s="1028"/>
      <c r="S92" s="48"/>
      <c r="T92" s="906"/>
      <c r="U92" s="49"/>
      <c r="V92" s="906"/>
      <c r="W92" s="49"/>
      <c r="X92" s="906"/>
      <c r="Y92" s="49"/>
      <c r="Z92" s="906"/>
      <c r="AA92" s="49"/>
      <c r="AB92" s="906"/>
      <c r="AC92" s="49"/>
      <c r="AD92" s="906"/>
      <c r="AE92" s="49"/>
      <c r="AF92" s="906"/>
      <c r="AG92" s="50"/>
      <c r="AH92" s="858"/>
      <c r="AI92" s="858"/>
      <c r="AJ92" s="897"/>
      <c r="AK92" s="103">
        <f t="shared" si="170"/>
        <v>0</v>
      </c>
      <c r="AL92" s="51"/>
      <c r="AM92" s="52"/>
      <c r="AN92" s="52"/>
      <c r="AO92" s="52"/>
      <c r="AP92" s="52"/>
      <c r="AQ92" s="52"/>
      <c r="AR92" s="53">
        <f t="shared" si="171"/>
        <v>0</v>
      </c>
      <c r="AS92" s="54"/>
      <c r="AT92" s="52"/>
      <c r="AU92" s="53">
        <f t="shared" si="172"/>
        <v>0</v>
      </c>
      <c r="AV92" s="54"/>
      <c r="AW92" s="52"/>
      <c r="AX92" s="52"/>
      <c r="AY92" s="52"/>
      <c r="AZ92" s="55"/>
      <c r="BA92" s="56"/>
      <c r="BB92" s="56"/>
      <c r="BC92" s="57"/>
    </row>
    <row r="93" spans="1:55" ht="17.25" hidden="1" customHeight="1" x14ac:dyDescent="0.2">
      <c r="A93" s="971"/>
      <c r="B93" s="973"/>
      <c r="C93" s="976"/>
      <c r="D93" s="1021"/>
      <c r="E93" s="986"/>
      <c r="F93" s="982"/>
      <c r="G93" s="1006"/>
      <c r="H93" s="988"/>
      <c r="I93" s="993"/>
      <c r="J93" s="994"/>
      <c r="K93" s="1024"/>
      <c r="L93" s="1003"/>
      <c r="M93" s="174"/>
      <c r="N93" s="175"/>
      <c r="O93" s="176"/>
      <c r="P93" s="46"/>
      <c r="Q93" s="47"/>
      <c r="R93" s="1028"/>
      <c r="S93" s="48"/>
      <c r="T93" s="906"/>
      <c r="U93" s="49"/>
      <c r="V93" s="906"/>
      <c r="W93" s="49"/>
      <c r="X93" s="906"/>
      <c r="Y93" s="49"/>
      <c r="Z93" s="906"/>
      <c r="AA93" s="49"/>
      <c r="AB93" s="906"/>
      <c r="AC93" s="49"/>
      <c r="AD93" s="906"/>
      <c r="AE93" s="49"/>
      <c r="AF93" s="906"/>
      <c r="AG93" s="50"/>
      <c r="AH93" s="858"/>
      <c r="AI93" s="858"/>
      <c r="AJ93" s="897"/>
      <c r="AK93" s="103">
        <f t="shared" si="170"/>
        <v>0</v>
      </c>
      <c r="AL93" s="51"/>
      <c r="AM93" s="52"/>
      <c r="AN93" s="52"/>
      <c r="AO93" s="52"/>
      <c r="AP93" s="52"/>
      <c r="AQ93" s="52"/>
      <c r="AR93" s="53">
        <f t="shared" si="171"/>
        <v>0</v>
      </c>
      <c r="AS93" s="54"/>
      <c r="AT93" s="52"/>
      <c r="AU93" s="53">
        <f t="shared" si="172"/>
        <v>0</v>
      </c>
      <c r="AV93" s="54"/>
      <c r="AW93" s="52"/>
      <c r="AX93" s="52"/>
      <c r="AY93" s="52"/>
      <c r="AZ93" s="55"/>
      <c r="BA93" s="56"/>
      <c r="BB93" s="56"/>
      <c r="BC93" s="57"/>
    </row>
    <row r="94" spans="1:55" ht="17.25" hidden="1" customHeight="1" x14ac:dyDescent="0.2">
      <c r="A94" s="971"/>
      <c r="B94" s="973"/>
      <c r="C94" s="976"/>
      <c r="D94" s="1021"/>
      <c r="E94" s="986"/>
      <c r="F94" s="982"/>
      <c r="G94" s="1006"/>
      <c r="H94" s="988"/>
      <c r="I94" s="993"/>
      <c r="J94" s="994"/>
      <c r="K94" s="1024"/>
      <c r="L94" s="1003"/>
      <c r="M94" s="174"/>
      <c r="N94" s="175"/>
      <c r="O94" s="176"/>
      <c r="P94" s="46"/>
      <c r="Q94" s="47"/>
      <c r="R94" s="1028"/>
      <c r="S94" s="48"/>
      <c r="T94" s="906"/>
      <c r="U94" s="49"/>
      <c r="V94" s="906"/>
      <c r="W94" s="49"/>
      <c r="X94" s="906"/>
      <c r="Y94" s="49"/>
      <c r="Z94" s="906"/>
      <c r="AA94" s="49"/>
      <c r="AB94" s="906"/>
      <c r="AC94" s="49"/>
      <c r="AD94" s="906"/>
      <c r="AE94" s="49"/>
      <c r="AF94" s="906"/>
      <c r="AG94" s="50"/>
      <c r="AH94" s="858"/>
      <c r="AI94" s="858"/>
      <c r="AJ94" s="897"/>
      <c r="AK94" s="103">
        <f t="shared" si="170"/>
        <v>0</v>
      </c>
      <c r="AL94" s="51"/>
      <c r="AM94" s="52"/>
      <c r="AN94" s="52"/>
      <c r="AO94" s="52"/>
      <c r="AP94" s="52"/>
      <c r="AQ94" s="52"/>
      <c r="AR94" s="53">
        <f t="shared" si="171"/>
        <v>0</v>
      </c>
      <c r="AS94" s="54"/>
      <c r="AT94" s="52"/>
      <c r="AU94" s="53">
        <f t="shared" si="172"/>
        <v>0</v>
      </c>
      <c r="AV94" s="54"/>
      <c r="AW94" s="52"/>
      <c r="AX94" s="52"/>
      <c r="AY94" s="52"/>
      <c r="AZ94" s="55"/>
      <c r="BA94" s="56"/>
      <c r="BB94" s="56"/>
      <c r="BC94" s="57"/>
    </row>
    <row r="95" spans="1:55" ht="17.25" hidden="1" customHeight="1" x14ac:dyDescent="0.2">
      <c r="A95" s="971"/>
      <c r="B95" s="973"/>
      <c r="C95" s="976"/>
      <c r="D95" s="1021"/>
      <c r="E95" s="986"/>
      <c r="F95" s="982"/>
      <c r="G95" s="1006"/>
      <c r="H95" s="988"/>
      <c r="I95" s="993"/>
      <c r="J95" s="994"/>
      <c r="K95" s="1024"/>
      <c r="L95" s="1003"/>
      <c r="M95" s="174"/>
      <c r="N95" s="175"/>
      <c r="O95" s="176"/>
      <c r="P95" s="46"/>
      <c r="Q95" s="47"/>
      <c r="R95" s="1028"/>
      <c r="S95" s="48"/>
      <c r="T95" s="906"/>
      <c r="U95" s="49"/>
      <c r="V95" s="906"/>
      <c r="W95" s="49"/>
      <c r="X95" s="906"/>
      <c r="Y95" s="49"/>
      <c r="Z95" s="906"/>
      <c r="AA95" s="49"/>
      <c r="AB95" s="906"/>
      <c r="AC95" s="49"/>
      <c r="AD95" s="906"/>
      <c r="AE95" s="49"/>
      <c r="AF95" s="906"/>
      <c r="AG95" s="50"/>
      <c r="AH95" s="858"/>
      <c r="AI95" s="858"/>
      <c r="AJ95" s="897"/>
      <c r="AK95" s="103">
        <f t="shared" si="170"/>
        <v>0</v>
      </c>
      <c r="AL95" s="51"/>
      <c r="AM95" s="52"/>
      <c r="AN95" s="52"/>
      <c r="AO95" s="52"/>
      <c r="AP95" s="52"/>
      <c r="AQ95" s="52"/>
      <c r="AR95" s="53">
        <f t="shared" si="171"/>
        <v>0</v>
      </c>
      <c r="AS95" s="54"/>
      <c r="AT95" s="52"/>
      <c r="AU95" s="53">
        <f t="shared" si="172"/>
        <v>0</v>
      </c>
      <c r="AV95" s="54"/>
      <c r="AW95" s="52"/>
      <c r="AX95" s="52"/>
      <c r="AY95" s="52"/>
      <c r="AZ95" s="55"/>
      <c r="BA95" s="56"/>
      <c r="BB95" s="56"/>
      <c r="BC95" s="57"/>
    </row>
    <row r="96" spans="1:55" ht="17.25" hidden="1" customHeight="1" x14ac:dyDescent="0.2">
      <c r="A96" s="971"/>
      <c r="B96" s="974"/>
      <c r="C96" s="977"/>
      <c r="D96" s="1022"/>
      <c r="E96" s="986"/>
      <c r="F96" s="983"/>
      <c r="G96" s="1007"/>
      <c r="H96" s="989"/>
      <c r="I96" s="993"/>
      <c r="J96" s="994"/>
      <c r="K96" s="1025"/>
      <c r="L96" s="1003"/>
      <c r="M96" s="177"/>
      <c r="N96" s="178"/>
      <c r="O96" s="179"/>
      <c r="P96" s="106"/>
      <c r="Q96" s="107"/>
      <c r="R96" s="1028"/>
      <c r="S96" s="108"/>
      <c r="T96" s="906"/>
      <c r="U96" s="109"/>
      <c r="V96" s="906"/>
      <c r="W96" s="109"/>
      <c r="X96" s="906"/>
      <c r="Y96" s="109"/>
      <c r="Z96" s="906"/>
      <c r="AA96" s="109"/>
      <c r="AB96" s="906"/>
      <c r="AC96" s="109"/>
      <c r="AD96" s="906"/>
      <c r="AE96" s="109"/>
      <c r="AF96" s="906"/>
      <c r="AG96" s="110"/>
      <c r="AH96" s="858"/>
      <c r="AI96" s="858"/>
      <c r="AJ96" s="898"/>
      <c r="AK96" s="103">
        <f t="shared" si="170"/>
        <v>0</v>
      </c>
      <c r="AL96" s="111"/>
      <c r="AM96" s="112"/>
      <c r="AN96" s="112"/>
      <c r="AO96" s="112"/>
      <c r="AP96" s="112"/>
      <c r="AQ96" s="112"/>
      <c r="AR96" s="53">
        <f t="shared" si="171"/>
        <v>0</v>
      </c>
      <c r="AS96" s="113"/>
      <c r="AT96" s="112"/>
      <c r="AU96" s="53">
        <f>SUM(AS96:AT96)</f>
        <v>0</v>
      </c>
      <c r="AV96" s="113"/>
      <c r="AW96" s="112"/>
      <c r="AX96" s="112"/>
      <c r="AY96" s="112"/>
      <c r="AZ96" s="114"/>
      <c r="BA96" s="115"/>
      <c r="BB96" s="115"/>
      <c r="BC96" s="116"/>
    </row>
    <row r="97" spans="1:55" ht="9.9499999999999993" hidden="1" customHeight="1" thickBot="1" x14ac:dyDescent="0.25">
      <c r="A97" s="972"/>
      <c r="B97" s="975"/>
      <c r="C97" s="978"/>
      <c r="D97" s="1023"/>
      <c r="E97" s="987"/>
      <c r="F97" s="984"/>
      <c r="G97" s="1008"/>
      <c r="H97" s="990"/>
      <c r="I97" s="995"/>
      <c r="J97" s="996"/>
      <c r="K97" s="1026"/>
      <c r="L97" s="1004"/>
      <c r="M97" s="180"/>
      <c r="N97" s="181"/>
      <c r="O97" s="182"/>
      <c r="P97" s="117"/>
      <c r="Q97" s="117"/>
      <c r="R97" s="1029"/>
      <c r="S97" s="183"/>
      <c r="T97" s="907"/>
      <c r="U97" s="184"/>
      <c r="V97" s="907"/>
      <c r="W97" s="184"/>
      <c r="X97" s="907"/>
      <c r="Y97" s="184"/>
      <c r="Z97" s="907"/>
      <c r="AA97" s="184"/>
      <c r="AB97" s="907"/>
      <c r="AC97" s="184"/>
      <c r="AD97" s="907"/>
      <c r="AE97" s="184"/>
      <c r="AF97" s="907"/>
      <c r="AG97" s="185"/>
      <c r="AH97" s="859"/>
      <c r="AI97" s="859"/>
      <c r="AJ97" s="118"/>
      <c r="AK97" s="119"/>
      <c r="AL97" s="186"/>
      <c r="AM97" s="187"/>
      <c r="AN97" s="187"/>
      <c r="AO97" s="187"/>
      <c r="AP97" s="187"/>
      <c r="AQ97" s="187"/>
      <c r="AR97" s="120"/>
      <c r="AS97" s="188"/>
      <c r="AT97" s="187"/>
      <c r="AU97" s="120"/>
      <c r="AV97" s="188"/>
      <c r="AW97" s="187"/>
      <c r="AX97" s="187"/>
      <c r="AY97" s="187"/>
      <c r="AZ97" s="189"/>
      <c r="BA97" s="190"/>
      <c r="BB97" s="190"/>
      <c r="BC97" s="191"/>
    </row>
    <row r="98" spans="1:55" ht="6" hidden="1" customHeight="1" x14ac:dyDescent="0.2">
      <c r="A98" s="156"/>
      <c r="B98" s="192"/>
      <c r="C98" s="192"/>
      <c r="D98" s="192"/>
      <c r="E98" s="192"/>
      <c r="F98" s="192"/>
      <c r="G98" s="192"/>
      <c r="H98" s="192"/>
      <c r="I98" s="1005"/>
      <c r="J98" s="1005"/>
      <c r="K98" s="192"/>
      <c r="L98" s="192"/>
      <c r="M98" s="192"/>
      <c r="N98" s="192"/>
      <c r="O98" s="192"/>
      <c r="P98" s="192"/>
      <c r="Q98" s="192"/>
      <c r="R98" s="192"/>
      <c r="S98" s="192"/>
      <c r="T98" s="192"/>
      <c r="U98" s="192"/>
      <c r="V98" s="192"/>
      <c r="W98" s="192"/>
      <c r="X98" s="192"/>
      <c r="Y98" s="192"/>
      <c r="Z98" s="192"/>
      <c r="AA98" s="192"/>
      <c r="AB98" s="192"/>
      <c r="AC98" s="192"/>
      <c r="AD98" s="192"/>
      <c r="AE98" s="192"/>
      <c r="AF98" s="192"/>
      <c r="AG98" s="192"/>
      <c r="AH98" s="192"/>
      <c r="AI98" s="192"/>
      <c r="AJ98" s="192"/>
      <c r="AK98" s="193"/>
      <c r="AL98" s="193"/>
      <c r="AM98" s="193"/>
      <c r="AN98" s="193"/>
      <c r="AO98" s="193"/>
      <c r="AP98" s="193"/>
      <c r="AQ98" s="194"/>
      <c r="AR98" s="193"/>
      <c r="AS98" s="193"/>
      <c r="AT98" s="193"/>
      <c r="AU98" s="193"/>
      <c r="AV98" s="193"/>
      <c r="AW98" s="193"/>
      <c r="AX98" s="193"/>
      <c r="AY98" s="193"/>
      <c r="AZ98" s="193"/>
      <c r="BA98" s="193"/>
      <c r="BB98" s="193"/>
      <c r="BC98" s="156"/>
    </row>
    <row r="99" spans="1:55" ht="72" hidden="1" customHeight="1" x14ac:dyDescent="0.2">
      <c r="A99" s="970">
        <v>10</v>
      </c>
      <c r="B99" s="161" t="s">
        <v>1704</v>
      </c>
      <c r="C99" s="162" t="s">
        <v>1705</v>
      </c>
      <c r="D99" s="163" t="s">
        <v>21</v>
      </c>
      <c r="E99" s="163" t="s">
        <v>1892</v>
      </c>
      <c r="F99" s="162" t="s">
        <v>1706</v>
      </c>
      <c r="G99" s="164" t="s">
        <v>1678</v>
      </c>
      <c r="H99" s="164" t="s">
        <v>1679</v>
      </c>
      <c r="I99" s="165" t="s">
        <v>1908</v>
      </c>
      <c r="J99" s="166">
        <f>+$N$3</f>
        <v>2019</v>
      </c>
      <c r="K99" s="164" t="s">
        <v>1924</v>
      </c>
      <c r="L99" s="165" t="s">
        <v>1925</v>
      </c>
      <c r="M99" s="162" t="s">
        <v>1707</v>
      </c>
      <c r="N99" s="162" t="s">
        <v>1708</v>
      </c>
      <c r="O99" s="162" t="s">
        <v>1709</v>
      </c>
      <c r="P99" s="162" t="s">
        <v>1710</v>
      </c>
      <c r="Q99" s="162" t="s">
        <v>1711</v>
      </c>
      <c r="R99" s="167">
        <f t="shared" ref="R99" si="173">SUM(R100:R106)</f>
        <v>0</v>
      </c>
      <c r="S99" s="168">
        <f t="shared" ref="S99" si="174">SUM(S100:S106)</f>
        <v>0</v>
      </c>
      <c r="T99" s="169">
        <f t="shared" ref="T99" si="175">SUM(T100:T106)</f>
        <v>0</v>
      </c>
      <c r="U99" s="170">
        <f t="shared" ref="U99" si="176">SUM(U100:U106)</f>
        <v>0</v>
      </c>
      <c r="V99" s="169">
        <f t="shared" ref="V99" si="177">SUM(V100:V106)</f>
        <v>0</v>
      </c>
      <c r="W99" s="170">
        <f t="shared" ref="W99" si="178">SUM(W100:W106)</f>
        <v>0</v>
      </c>
      <c r="X99" s="169">
        <f t="shared" ref="X99" si="179">SUM(X100:X106)</f>
        <v>0</v>
      </c>
      <c r="Y99" s="170">
        <f t="shared" ref="Y99" si="180">SUM(Y100:Y106)</f>
        <v>0</v>
      </c>
      <c r="Z99" s="169">
        <f t="shared" ref="Z99" si="181">SUM(Z100:Z106)</f>
        <v>0</v>
      </c>
      <c r="AA99" s="170">
        <f t="shared" ref="AA99" si="182">SUM(AA100:AA106)</f>
        <v>0</v>
      </c>
      <c r="AB99" s="169">
        <f t="shared" ref="AB99" si="183">SUM(AB100:AB106)</f>
        <v>0</v>
      </c>
      <c r="AC99" s="170">
        <f t="shared" ref="AC99" si="184">SUM(AC100:AC106)</f>
        <v>0</v>
      </c>
      <c r="AD99" s="169">
        <f t="shared" ref="AD99" si="185">SUM(AD100:AD106)</f>
        <v>0</v>
      </c>
      <c r="AE99" s="170">
        <f t="shared" ref="AE99" si="186">SUM(AE100:AE106)</f>
        <v>0</v>
      </c>
      <c r="AF99" s="169">
        <f t="shared" ref="AF99" si="187">SUM(AF100:AF106)</f>
        <v>0</v>
      </c>
      <c r="AG99" s="171">
        <f t="shared" ref="AG99" si="188">SUM(AG100:AG106)</f>
        <v>0</v>
      </c>
      <c r="AH99" s="856"/>
      <c r="AI99" s="856"/>
      <c r="AJ99" s="172">
        <f t="shared" ref="AJ99" si="189">SUM(AJ100:AJ106)</f>
        <v>0</v>
      </c>
      <c r="AK99" s="173">
        <f t="shared" ref="AK99" si="190">SUM(AK100:AK106)</f>
        <v>0</v>
      </c>
      <c r="AL99" s="41">
        <f t="shared" ref="AL99" si="191">SUM(AL100:AL106)</f>
        <v>0</v>
      </c>
      <c r="AM99" s="42">
        <f t="shared" ref="AM99" si="192">SUM(AM100:AM106)</f>
        <v>0</v>
      </c>
      <c r="AN99" s="42">
        <f t="shared" ref="AN99" si="193">SUM(AN100:AN106)</f>
        <v>0</v>
      </c>
      <c r="AO99" s="42">
        <f t="shared" ref="AO99" si="194">SUM(AO100:AO106)</f>
        <v>0</v>
      </c>
      <c r="AP99" s="42">
        <f t="shared" ref="AP99" si="195">SUM(AP100:AP106)</f>
        <v>0</v>
      </c>
      <c r="AQ99" s="42">
        <f t="shared" ref="AQ99" si="196">SUM(AQ100:AQ106)</f>
        <v>0</v>
      </c>
      <c r="AR99" s="43">
        <f t="shared" ref="AR99" si="197">SUM(AR100:AR106)</f>
        <v>0</v>
      </c>
      <c r="AS99" s="104">
        <f t="shared" ref="AS99" si="198">SUM(AS100:AS106)</f>
        <v>0</v>
      </c>
      <c r="AT99" s="42">
        <f t="shared" ref="AT99" si="199">SUM(AT100:AT106)</f>
        <v>0</v>
      </c>
      <c r="AU99" s="43">
        <f t="shared" ref="AU99" si="200">SUM(AU100:AU106)</f>
        <v>0</v>
      </c>
      <c r="AV99" s="104">
        <f t="shared" ref="AV99" si="201">SUM(AV100:AV106)</f>
        <v>0</v>
      </c>
      <c r="AW99" s="42">
        <f t="shared" ref="AW99" si="202">SUM(AW100:AW106)</f>
        <v>0</v>
      </c>
      <c r="AX99" s="42">
        <f t="shared" ref="AX99" si="203">SUM(AX100:AX106)</f>
        <v>0</v>
      </c>
      <c r="AY99" s="42">
        <f t="shared" ref="AY99" si="204">SUM(AY100:AY106)</f>
        <v>0</v>
      </c>
      <c r="AZ99" s="105">
        <f t="shared" ref="AZ99" si="205">SUM(AZ100:AZ106)</f>
        <v>0</v>
      </c>
      <c r="BA99" s="44" t="s">
        <v>1684</v>
      </c>
      <c r="BB99" s="44" t="s">
        <v>1685</v>
      </c>
      <c r="BC99" s="45" t="s">
        <v>1686</v>
      </c>
    </row>
    <row r="100" spans="1:55" ht="17.25" hidden="1" customHeight="1" x14ac:dyDescent="0.2">
      <c r="A100" s="971"/>
      <c r="B100" s="973" t="str">
        <f>VLOOKUP($D$9,'PROYECTOS REGISTRADOS'!$A$2:$D$82,4,0)</f>
        <v>Conservación de las microcuencas del Municipio de Tocancipá, Cundinamarca, Centro Oriente</v>
      </c>
      <c r="C100" s="976" t="str">
        <f>VLOOKUP($D$9,'PROYECTOS REGISTRADOS'!$A$2:$D$82,3,0)</f>
        <v>2016-25817-0007</v>
      </c>
      <c r="D100" s="1021"/>
      <c r="E100" s="985" t="str">
        <f>IF(D100=0,"0-0",(VLOOKUP(D100,'CONSOLIDADO PLAN DESARROLLO'!$EL$9:$ET$304,2,0)))</f>
        <v>0-0</v>
      </c>
      <c r="F100" s="982" t="str">
        <f>IF(D100=0,"0-0",(VLOOKUP(D100,'CONSOLIDADO PLAN DESARROLLO'!$EL$9:$ET$304,3,0)))</f>
        <v>0-0</v>
      </c>
      <c r="G100" s="1006" t="str">
        <f>IF(D100=0,"0-0",(VLOOKUP(D100,'CONSOLIDADO PLAN DESARROLLO'!$EL$9:$ET$304,4,0)))</f>
        <v>0-0</v>
      </c>
      <c r="H100" s="988" t="str">
        <f>IF(D100=0,"0-0",(VLOOKUP(D100,'CONSOLIDADO PLAN DESARROLLO'!$EL$9:$ET$304,5,0)))</f>
        <v>0-0</v>
      </c>
      <c r="I100" s="991" t="str">
        <f>IF(D100=0,"0-0",(VLOOKUP(D100,'CONSOLIDADO PLAN DESARROLLO'!$EL$9:$ET$304,$R$3,0)))</f>
        <v>0-0</v>
      </c>
      <c r="J100" s="992"/>
      <c r="K100" s="1024"/>
      <c r="L100" s="1002"/>
      <c r="M100" s="174"/>
      <c r="N100" s="175"/>
      <c r="O100" s="176"/>
      <c r="P100" s="46"/>
      <c r="Q100" s="47"/>
      <c r="R100" s="1027"/>
      <c r="S100" s="48"/>
      <c r="T100" s="905"/>
      <c r="U100" s="49"/>
      <c r="V100" s="905"/>
      <c r="W100" s="49"/>
      <c r="X100" s="905"/>
      <c r="Y100" s="49"/>
      <c r="Z100" s="905"/>
      <c r="AA100" s="49"/>
      <c r="AB100" s="905"/>
      <c r="AC100" s="49"/>
      <c r="AD100" s="905"/>
      <c r="AE100" s="49"/>
      <c r="AF100" s="905"/>
      <c r="AG100" s="50"/>
      <c r="AH100" s="857"/>
      <c r="AI100" s="857"/>
      <c r="AJ100" s="896">
        <f>+R100+T100+V100+X100+Z100+AB100+AD100+AF100</f>
        <v>0</v>
      </c>
      <c r="AK100" s="103">
        <f t="shared" ref="AK100:AK105" si="206">AC100+AE100+AG100+S100+U100+W100+Y100+AA100</f>
        <v>0</v>
      </c>
      <c r="AL100" s="51"/>
      <c r="AM100" s="52"/>
      <c r="AN100" s="52"/>
      <c r="AO100" s="52"/>
      <c r="AP100" s="52"/>
      <c r="AQ100" s="52"/>
      <c r="AR100" s="53">
        <f t="shared" ref="AR100:AR105" si="207">SUM(AL100:AQ100)</f>
        <v>0</v>
      </c>
      <c r="AS100" s="54"/>
      <c r="AT100" s="52"/>
      <c r="AU100" s="53">
        <f t="shared" ref="AU100:AU104" si="208">SUM(AS100:AT100)</f>
        <v>0</v>
      </c>
      <c r="AV100" s="54"/>
      <c r="AW100" s="52"/>
      <c r="AX100" s="52"/>
      <c r="AY100" s="52"/>
      <c r="AZ100" s="55"/>
      <c r="BA100" s="56"/>
      <c r="BB100" s="56"/>
      <c r="BC100" s="57"/>
    </row>
    <row r="101" spans="1:55" ht="17.25" hidden="1" customHeight="1" x14ac:dyDescent="0.2">
      <c r="A101" s="971"/>
      <c r="B101" s="973"/>
      <c r="C101" s="976"/>
      <c r="D101" s="1021"/>
      <c r="E101" s="986"/>
      <c r="F101" s="982"/>
      <c r="G101" s="1006"/>
      <c r="H101" s="988"/>
      <c r="I101" s="993"/>
      <c r="J101" s="994"/>
      <c r="K101" s="1024"/>
      <c r="L101" s="1003"/>
      <c r="M101" s="174"/>
      <c r="N101" s="175"/>
      <c r="O101" s="176"/>
      <c r="P101" s="46"/>
      <c r="Q101" s="47"/>
      <c r="R101" s="1028"/>
      <c r="S101" s="48"/>
      <c r="T101" s="906"/>
      <c r="U101" s="49"/>
      <c r="V101" s="906"/>
      <c r="W101" s="49"/>
      <c r="X101" s="906"/>
      <c r="Y101" s="49"/>
      <c r="Z101" s="906"/>
      <c r="AA101" s="49"/>
      <c r="AB101" s="906"/>
      <c r="AC101" s="49"/>
      <c r="AD101" s="906"/>
      <c r="AE101" s="49"/>
      <c r="AF101" s="906"/>
      <c r="AG101" s="50"/>
      <c r="AH101" s="858"/>
      <c r="AI101" s="858"/>
      <c r="AJ101" s="897"/>
      <c r="AK101" s="103">
        <f t="shared" si="206"/>
        <v>0</v>
      </c>
      <c r="AL101" s="51"/>
      <c r="AM101" s="52"/>
      <c r="AN101" s="52"/>
      <c r="AO101" s="52"/>
      <c r="AP101" s="52"/>
      <c r="AQ101" s="52"/>
      <c r="AR101" s="53">
        <f t="shared" si="207"/>
        <v>0</v>
      </c>
      <c r="AS101" s="54"/>
      <c r="AT101" s="52"/>
      <c r="AU101" s="53">
        <f t="shared" si="208"/>
        <v>0</v>
      </c>
      <c r="AV101" s="54"/>
      <c r="AW101" s="52"/>
      <c r="AX101" s="52"/>
      <c r="AY101" s="52"/>
      <c r="AZ101" s="55"/>
      <c r="BA101" s="56"/>
      <c r="BB101" s="56"/>
      <c r="BC101" s="57"/>
    </row>
    <row r="102" spans="1:55" ht="17.25" hidden="1" customHeight="1" x14ac:dyDescent="0.2">
      <c r="A102" s="971"/>
      <c r="B102" s="973"/>
      <c r="C102" s="976"/>
      <c r="D102" s="1021"/>
      <c r="E102" s="986"/>
      <c r="F102" s="982"/>
      <c r="G102" s="1006"/>
      <c r="H102" s="988"/>
      <c r="I102" s="993"/>
      <c r="J102" s="994"/>
      <c r="K102" s="1024"/>
      <c r="L102" s="1003"/>
      <c r="M102" s="174"/>
      <c r="N102" s="175"/>
      <c r="O102" s="176"/>
      <c r="P102" s="46"/>
      <c r="Q102" s="47"/>
      <c r="R102" s="1028"/>
      <c r="S102" s="48"/>
      <c r="T102" s="906"/>
      <c r="U102" s="49"/>
      <c r="V102" s="906"/>
      <c r="W102" s="49"/>
      <c r="X102" s="906"/>
      <c r="Y102" s="49"/>
      <c r="Z102" s="906"/>
      <c r="AA102" s="49"/>
      <c r="AB102" s="906"/>
      <c r="AC102" s="49"/>
      <c r="AD102" s="906"/>
      <c r="AE102" s="49"/>
      <c r="AF102" s="906"/>
      <c r="AG102" s="50"/>
      <c r="AH102" s="858"/>
      <c r="AI102" s="858"/>
      <c r="AJ102" s="897"/>
      <c r="AK102" s="103">
        <f t="shared" si="206"/>
        <v>0</v>
      </c>
      <c r="AL102" s="51"/>
      <c r="AM102" s="52"/>
      <c r="AN102" s="52"/>
      <c r="AO102" s="52"/>
      <c r="AP102" s="52"/>
      <c r="AQ102" s="52"/>
      <c r="AR102" s="53">
        <f t="shared" si="207"/>
        <v>0</v>
      </c>
      <c r="AS102" s="54"/>
      <c r="AT102" s="52"/>
      <c r="AU102" s="53">
        <f t="shared" si="208"/>
        <v>0</v>
      </c>
      <c r="AV102" s="54"/>
      <c r="AW102" s="52"/>
      <c r="AX102" s="52"/>
      <c r="AY102" s="52"/>
      <c r="AZ102" s="55"/>
      <c r="BA102" s="56"/>
      <c r="BB102" s="56"/>
      <c r="BC102" s="57"/>
    </row>
    <row r="103" spans="1:55" ht="17.25" hidden="1" customHeight="1" x14ac:dyDescent="0.2">
      <c r="A103" s="971"/>
      <c r="B103" s="973"/>
      <c r="C103" s="976"/>
      <c r="D103" s="1021"/>
      <c r="E103" s="986"/>
      <c r="F103" s="982"/>
      <c r="G103" s="1006"/>
      <c r="H103" s="988"/>
      <c r="I103" s="993"/>
      <c r="J103" s="994"/>
      <c r="K103" s="1024"/>
      <c r="L103" s="1003"/>
      <c r="M103" s="174"/>
      <c r="N103" s="175"/>
      <c r="O103" s="176"/>
      <c r="P103" s="46"/>
      <c r="Q103" s="47"/>
      <c r="R103" s="1028"/>
      <c r="S103" s="48"/>
      <c r="T103" s="906"/>
      <c r="U103" s="49"/>
      <c r="V103" s="906"/>
      <c r="W103" s="49"/>
      <c r="X103" s="906"/>
      <c r="Y103" s="49"/>
      <c r="Z103" s="906"/>
      <c r="AA103" s="49"/>
      <c r="AB103" s="906"/>
      <c r="AC103" s="49"/>
      <c r="AD103" s="906"/>
      <c r="AE103" s="49"/>
      <c r="AF103" s="906"/>
      <c r="AG103" s="50"/>
      <c r="AH103" s="858"/>
      <c r="AI103" s="858"/>
      <c r="AJ103" s="897"/>
      <c r="AK103" s="103">
        <f t="shared" si="206"/>
        <v>0</v>
      </c>
      <c r="AL103" s="51"/>
      <c r="AM103" s="52"/>
      <c r="AN103" s="52"/>
      <c r="AO103" s="52"/>
      <c r="AP103" s="52"/>
      <c r="AQ103" s="52"/>
      <c r="AR103" s="53">
        <f t="shared" si="207"/>
        <v>0</v>
      </c>
      <c r="AS103" s="54"/>
      <c r="AT103" s="52"/>
      <c r="AU103" s="53">
        <f t="shared" si="208"/>
        <v>0</v>
      </c>
      <c r="AV103" s="54"/>
      <c r="AW103" s="52"/>
      <c r="AX103" s="52"/>
      <c r="AY103" s="52"/>
      <c r="AZ103" s="55"/>
      <c r="BA103" s="56"/>
      <c r="BB103" s="56"/>
      <c r="BC103" s="57"/>
    </row>
    <row r="104" spans="1:55" ht="17.25" hidden="1" customHeight="1" x14ac:dyDescent="0.2">
      <c r="A104" s="971"/>
      <c r="B104" s="973"/>
      <c r="C104" s="976"/>
      <c r="D104" s="1021"/>
      <c r="E104" s="986"/>
      <c r="F104" s="982"/>
      <c r="G104" s="1006"/>
      <c r="H104" s="988"/>
      <c r="I104" s="993"/>
      <c r="J104" s="994"/>
      <c r="K104" s="1024"/>
      <c r="L104" s="1003"/>
      <c r="M104" s="174"/>
      <c r="N104" s="175"/>
      <c r="O104" s="176"/>
      <c r="P104" s="46"/>
      <c r="Q104" s="47"/>
      <c r="R104" s="1028"/>
      <c r="S104" s="48"/>
      <c r="T104" s="906"/>
      <c r="U104" s="49"/>
      <c r="V104" s="906"/>
      <c r="W104" s="49"/>
      <c r="X104" s="906"/>
      <c r="Y104" s="49"/>
      <c r="Z104" s="906"/>
      <c r="AA104" s="49"/>
      <c r="AB104" s="906"/>
      <c r="AC104" s="49"/>
      <c r="AD104" s="906"/>
      <c r="AE104" s="49"/>
      <c r="AF104" s="906"/>
      <c r="AG104" s="50"/>
      <c r="AH104" s="858"/>
      <c r="AI104" s="858"/>
      <c r="AJ104" s="897"/>
      <c r="AK104" s="103">
        <f t="shared" si="206"/>
        <v>0</v>
      </c>
      <c r="AL104" s="51"/>
      <c r="AM104" s="52"/>
      <c r="AN104" s="52"/>
      <c r="AO104" s="52"/>
      <c r="AP104" s="52"/>
      <c r="AQ104" s="52"/>
      <c r="AR104" s="53">
        <f t="shared" si="207"/>
        <v>0</v>
      </c>
      <c r="AS104" s="54"/>
      <c r="AT104" s="52"/>
      <c r="AU104" s="53">
        <f t="shared" si="208"/>
        <v>0</v>
      </c>
      <c r="AV104" s="54"/>
      <c r="AW104" s="52"/>
      <c r="AX104" s="52"/>
      <c r="AY104" s="52"/>
      <c r="AZ104" s="55"/>
      <c r="BA104" s="56"/>
      <c r="BB104" s="56"/>
      <c r="BC104" s="57"/>
    </row>
    <row r="105" spans="1:55" ht="17.25" hidden="1" customHeight="1" x14ac:dyDescent="0.2">
      <c r="A105" s="971"/>
      <c r="B105" s="974"/>
      <c r="C105" s="977"/>
      <c r="D105" s="1022"/>
      <c r="E105" s="986"/>
      <c r="F105" s="983"/>
      <c r="G105" s="1007"/>
      <c r="H105" s="989"/>
      <c r="I105" s="993"/>
      <c r="J105" s="994"/>
      <c r="K105" s="1025"/>
      <c r="L105" s="1003"/>
      <c r="M105" s="177"/>
      <c r="N105" s="178"/>
      <c r="O105" s="179"/>
      <c r="P105" s="106"/>
      <c r="Q105" s="107"/>
      <c r="R105" s="1028"/>
      <c r="S105" s="108"/>
      <c r="T105" s="906"/>
      <c r="U105" s="109"/>
      <c r="V105" s="906"/>
      <c r="W105" s="109"/>
      <c r="X105" s="906"/>
      <c r="Y105" s="109"/>
      <c r="Z105" s="906"/>
      <c r="AA105" s="109"/>
      <c r="AB105" s="906"/>
      <c r="AC105" s="109"/>
      <c r="AD105" s="906"/>
      <c r="AE105" s="109"/>
      <c r="AF105" s="906"/>
      <c r="AG105" s="110"/>
      <c r="AH105" s="858"/>
      <c r="AI105" s="858"/>
      <c r="AJ105" s="898"/>
      <c r="AK105" s="103">
        <f t="shared" si="206"/>
        <v>0</v>
      </c>
      <c r="AL105" s="111"/>
      <c r="AM105" s="112"/>
      <c r="AN105" s="112"/>
      <c r="AO105" s="112"/>
      <c r="AP105" s="112"/>
      <c r="AQ105" s="112"/>
      <c r="AR105" s="53">
        <f t="shared" si="207"/>
        <v>0</v>
      </c>
      <c r="AS105" s="113"/>
      <c r="AT105" s="112"/>
      <c r="AU105" s="53">
        <f>SUM(AS105:AT105)</f>
        <v>0</v>
      </c>
      <c r="AV105" s="113"/>
      <c r="AW105" s="112"/>
      <c r="AX105" s="112"/>
      <c r="AY105" s="112"/>
      <c r="AZ105" s="114"/>
      <c r="BA105" s="115"/>
      <c r="BB105" s="115"/>
      <c r="BC105" s="116"/>
    </row>
    <row r="106" spans="1:55" ht="9.9499999999999993" hidden="1" customHeight="1" thickBot="1" x14ac:dyDescent="0.25">
      <c r="A106" s="972"/>
      <c r="B106" s="975"/>
      <c r="C106" s="978"/>
      <c r="D106" s="1023"/>
      <c r="E106" s="987"/>
      <c r="F106" s="984"/>
      <c r="G106" s="1008"/>
      <c r="H106" s="990"/>
      <c r="I106" s="995"/>
      <c r="J106" s="996"/>
      <c r="K106" s="1026"/>
      <c r="L106" s="1004"/>
      <c r="M106" s="180"/>
      <c r="N106" s="181"/>
      <c r="O106" s="182"/>
      <c r="P106" s="117"/>
      <c r="Q106" s="117"/>
      <c r="R106" s="1029"/>
      <c r="S106" s="183"/>
      <c r="T106" s="907"/>
      <c r="U106" s="184"/>
      <c r="V106" s="907"/>
      <c r="W106" s="184"/>
      <c r="X106" s="907"/>
      <c r="Y106" s="184"/>
      <c r="Z106" s="907"/>
      <c r="AA106" s="184"/>
      <c r="AB106" s="907"/>
      <c r="AC106" s="184"/>
      <c r="AD106" s="907"/>
      <c r="AE106" s="184"/>
      <c r="AF106" s="907"/>
      <c r="AG106" s="185"/>
      <c r="AH106" s="859"/>
      <c r="AI106" s="859"/>
      <c r="AJ106" s="118"/>
      <c r="AK106" s="119"/>
      <c r="AL106" s="186"/>
      <c r="AM106" s="187"/>
      <c r="AN106" s="187"/>
      <c r="AO106" s="187"/>
      <c r="AP106" s="187"/>
      <c r="AQ106" s="187"/>
      <c r="AR106" s="120"/>
      <c r="AS106" s="188"/>
      <c r="AT106" s="187"/>
      <c r="AU106" s="120"/>
      <c r="AV106" s="188"/>
      <c r="AW106" s="187"/>
      <c r="AX106" s="187"/>
      <c r="AY106" s="187"/>
      <c r="AZ106" s="189"/>
      <c r="BA106" s="190"/>
      <c r="BB106" s="190"/>
      <c r="BC106" s="191"/>
    </row>
    <row r="107" spans="1:55" ht="6" hidden="1" customHeight="1" x14ac:dyDescent="0.2">
      <c r="A107" s="156"/>
      <c r="B107" s="192"/>
      <c r="C107" s="192"/>
      <c r="D107" s="192"/>
      <c r="E107" s="192"/>
      <c r="F107" s="192"/>
      <c r="G107" s="192"/>
      <c r="H107" s="192"/>
      <c r="I107" s="1005"/>
      <c r="J107" s="1005"/>
      <c r="K107" s="192"/>
      <c r="L107" s="192"/>
      <c r="M107" s="192"/>
      <c r="N107" s="192"/>
      <c r="O107" s="192"/>
      <c r="P107" s="192"/>
      <c r="Q107" s="192"/>
      <c r="R107" s="192"/>
      <c r="S107" s="192"/>
      <c r="T107" s="192"/>
      <c r="U107" s="192"/>
      <c r="V107" s="192"/>
      <c r="W107" s="192"/>
      <c r="X107" s="192"/>
      <c r="Y107" s="192"/>
      <c r="Z107" s="192"/>
      <c r="AA107" s="192"/>
      <c r="AB107" s="192"/>
      <c r="AC107" s="192"/>
      <c r="AD107" s="192"/>
      <c r="AE107" s="192"/>
      <c r="AF107" s="192"/>
      <c r="AG107" s="192"/>
      <c r="AH107" s="192"/>
      <c r="AI107" s="192"/>
      <c r="AJ107" s="192"/>
      <c r="AK107" s="193"/>
      <c r="AL107" s="193"/>
      <c r="AM107" s="193"/>
      <c r="AN107" s="193"/>
      <c r="AO107" s="193"/>
      <c r="AP107" s="193"/>
      <c r="AQ107" s="194"/>
      <c r="AR107" s="193"/>
      <c r="AS107" s="193"/>
      <c r="AT107" s="193"/>
      <c r="AU107" s="193"/>
      <c r="AV107" s="193"/>
      <c r="AW107" s="193"/>
      <c r="AX107" s="193"/>
      <c r="AY107" s="193"/>
      <c r="AZ107" s="193"/>
      <c r="BA107" s="193"/>
      <c r="BB107" s="193"/>
      <c r="BC107" s="156"/>
    </row>
    <row r="108" spans="1:55" ht="72" hidden="1" customHeight="1" x14ac:dyDescent="0.2">
      <c r="A108" s="970">
        <v>11</v>
      </c>
      <c r="B108" s="161" t="s">
        <v>1704</v>
      </c>
      <c r="C108" s="162" t="s">
        <v>1705</v>
      </c>
      <c r="D108" s="163" t="s">
        <v>21</v>
      </c>
      <c r="E108" s="163" t="s">
        <v>1892</v>
      </c>
      <c r="F108" s="162" t="s">
        <v>1706</v>
      </c>
      <c r="G108" s="164" t="s">
        <v>1678</v>
      </c>
      <c r="H108" s="164" t="s">
        <v>1679</v>
      </c>
      <c r="I108" s="165" t="s">
        <v>1908</v>
      </c>
      <c r="J108" s="166">
        <f>+$N$3</f>
        <v>2019</v>
      </c>
      <c r="K108" s="164" t="s">
        <v>1924</v>
      </c>
      <c r="L108" s="165" t="s">
        <v>1925</v>
      </c>
      <c r="M108" s="162" t="s">
        <v>1707</v>
      </c>
      <c r="N108" s="162" t="s">
        <v>1708</v>
      </c>
      <c r="O108" s="162" t="s">
        <v>1709</v>
      </c>
      <c r="P108" s="162" t="s">
        <v>1710</v>
      </c>
      <c r="Q108" s="162" t="s">
        <v>1711</v>
      </c>
      <c r="R108" s="167">
        <f t="shared" ref="R108" si="209">SUM(R109:R115)</f>
        <v>0</v>
      </c>
      <c r="S108" s="168">
        <f t="shared" ref="S108" si="210">SUM(S109:S115)</f>
        <v>0</v>
      </c>
      <c r="T108" s="169">
        <f t="shared" ref="T108" si="211">SUM(T109:T115)</f>
        <v>0</v>
      </c>
      <c r="U108" s="170">
        <f t="shared" ref="U108" si="212">SUM(U109:U115)</f>
        <v>0</v>
      </c>
      <c r="V108" s="169">
        <f t="shared" ref="V108" si="213">SUM(V109:V115)</f>
        <v>0</v>
      </c>
      <c r="W108" s="170">
        <f t="shared" ref="W108" si="214">SUM(W109:W115)</f>
        <v>0</v>
      </c>
      <c r="X108" s="169">
        <f t="shared" ref="X108" si="215">SUM(X109:X115)</f>
        <v>0</v>
      </c>
      <c r="Y108" s="170">
        <f t="shared" ref="Y108" si="216">SUM(Y109:Y115)</f>
        <v>0</v>
      </c>
      <c r="Z108" s="169">
        <f t="shared" ref="Z108" si="217">SUM(Z109:Z115)</f>
        <v>0</v>
      </c>
      <c r="AA108" s="170">
        <f t="shared" ref="AA108" si="218">SUM(AA109:AA115)</f>
        <v>0</v>
      </c>
      <c r="AB108" s="169">
        <f t="shared" ref="AB108" si="219">SUM(AB109:AB115)</f>
        <v>0</v>
      </c>
      <c r="AC108" s="170">
        <f t="shared" ref="AC108" si="220">SUM(AC109:AC115)</f>
        <v>0</v>
      </c>
      <c r="AD108" s="169">
        <f t="shared" ref="AD108" si="221">SUM(AD109:AD115)</f>
        <v>0</v>
      </c>
      <c r="AE108" s="170">
        <f t="shared" ref="AE108" si="222">SUM(AE109:AE115)</f>
        <v>0</v>
      </c>
      <c r="AF108" s="169">
        <f t="shared" ref="AF108" si="223">SUM(AF109:AF115)</f>
        <v>0</v>
      </c>
      <c r="AG108" s="171">
        <f t="shared" ref="AG108" si="224">SUM(AG109:AG115)</f>
        <v>0</v>
      </c>
      <c r="AH108" s="856"/>
      <c r="AI108" s="856"/>
      <c r="AJ108" s="172">
        <f t="shared" ref="AJ108" si="225">SUM(AJ109:AJ115)</f>
        <v>0</v>
      </c>
      <c r="AK108" s="173">
        <f t="shared" ref="AK108" si="226">SUM(AK109:AK115)</f>
        <v>0</v>
      </c>
      <c r="AL108" s="41">
        <f t="shared" ref="AL108" si="227">SUM(AL109:AL115)</f>
        <v>0</v>
      </c>
      <c r="AM108" s="42">
        <f t="shared" ref="AM108" si="228">SUM(AM109:AM115)</f>
        <v>0</v>
      </c>
      <c r="AN108" s="42">
        <f t="shared" ref="AN108" si="229">SUM(AN109:AN115)</f>
        <v>0</v>
      </c>
      <c r="AO108" s="42">
        <f t="shared" ref="AO108" si="230">SUM(AO109:AO115)</f>
        <v>0</v>
      </c>
      <c r="AP108" s="42">
        <f t="shared" ref="AP108" si="231">SUM(AP109:AP115)</f>
        <v>0</v>
      </c>
      <c r="AQ108" s="42">
        <f t="shared" ref="AQ108" si="232">SUM(AQ109:AQ115)</f>
        <v>0</v>
      </c>
      <c r="AR108" s="43">
        <f t="shared" ref="AR108" si="233">SUM(AR109:AR115)</f>
        <v>0</v>
      </c>
      <c r="AS108" s="104">
        <f t="shared" ref="AS108" si="234">SUM(AS109:AS115)</f>
        <v>0</v>
      </c>
      <c r="AT108" s="42">
        <f t="shared" ref="AT108" si="235">SUM(AT109:AT115)</f>
        <v>0</v>
      </c>
      <c r="AU108" s="43">
        <f t="shared" ref="AU108" si="236">SUM(AU109:AU115)</f>
        <v>0</v>
      </c>
      <c r="AV108" s="104">
        <f t="shared" ref="AV108" si="237">SUM(AV109:AV115)</f>
        <v>0</v>
      </c>
      <c r="AW108" s="42">
        <f t="shared" ref="AW108" si="238">SUM(AW109:AW115)</f>
        <v>0</v>
      </c>
      <c r="AX108" s="42">
        <f t="shared" ref="AX108" si="239">SUM(AX109:AX115)</f>
        <v>0</v>
      </c>
      <c r="AY108" s="42">
        <f t="shared" ref="AY108" si="240">SUM(AY109:AY115)</f>
        <v>0</v>
      </c>
      <c r="AZ108" s="105">
        <f t="shared" ref="AZ108" si="241">SUM(AZ109:AZ115)</f>
        <v>0</v>
      </c>
      <c r="BA108" s="44" t="s">
        <v>1684</v>
      </c>
      <c r="BB108" s="44" t="s">
        <v>1685</v>
      </c>
      <c r="BC108" s="45" t="s">
        <v>1686</v>
      </c>
    </row>
    <row r="109" spans="1:55" ht="17.25" hidden="1" customHeight="1" x14ac:dyDescent="0.2">
      <c r="A109" s="971"/>
      <c r="B109" s="973" t="str">
        <f>VLOOKUP($D$9,'PROYECTOS REGISTRADOS'!$A$2:$D$82,4,0)</f>
        <v>Conservación de las microcuencas del Municipio de Tocancipá, Cundinamarca, Centro Oriente</v>
      </c>
      <c r="C109" s="976" t="str">
        <f>VLOOKUP($D$9,'PROYECTOS REGISTRADOS'!$A$2:$D$82,3,0)</f>
        <v>2016-25817-0007</v>
      </c>
      <c r="D109" s="1021"/>
      <c r="E109" s="985" t="str">
        <f>IF(D109=0,"0-0",(VLOOKUP(D109,'CONSOLIDADO PLAN DESARROLLO'!$EL$9:$ET$304,2,0)))</f>
        <v>0-0</v>
      </c>
      <c r="F109" s="982" t="str">
        <f>IF(D109=0,"0-0",(VLOOKUP(D109,'CONSOLIDADO PLAN DESARROLLO'!$EL$9:$ET$304,3,0)))</f>
        <v>0-0</v>
      </c>
      <c r="G109" s="1006" t="str">
        <f>IF(D109=0,"0-0",(VLOOKUP(D109,'CONSOLIDADO PLAN DESARROLLO'!$EL$9:$ET$304,4,0)))</f>
        <v>0-0</v>
      </c>
      <c r="H109" s="988" t="str">
        <f>IF(D109=0,"0-0",(VLOOKUP(D109,'CONSOLIDADO PLAN DESARROLLO'!$EL$9:$ET$304,5,0)))</f>
        <v>0-0</v>
      </c>
      <c r="I109" s="991" t="str">
        <f>IF(D109=0,"0-0",(VLOOKUP(D109,'CONSOLIDADO PLAN DESARROLLO'!$EL$9:$ET$304,$R$3,0)))</f>
        <v>0-0</v>
      </c>
      <c r="J109" s="992"/>
      <c r="K109" s="1024"/>
      <c r="L109" s="1002"/>
      <c r="M109" s="174"/>
      <c r="N109" s="175"/>
      <c r="O109" s="176"/>
      <c r="P109" s="46"/>
      <c r="Q109" s="47"/>
      <c r="R109" s="1027"/>
      <c r="S109" s="48"/>
      <c r="T109" s="905"/>
      <c r="U109" s="49"/>
      <c r="V109" s="905"/>
      <c r="W109" s="49"/>
      <c r="X109" s="905"/>
      <c r="Y109" s="49"/>
      <c r="Z109" s="905"/>
      <c r="AA109" s="49"/>
      <c r="AB109" s="905"/>
      <c r="AC109" s="49"/>
      <c r="AD109" s="905"/>
      <c r="AE109" s="49"/>
      <c r="AF109" s="905"/>
      <c r="AG109" s="50"/>
      <c r="AH109" s="857"/>
      <c r="AI109" s="857"/>
      <c r="AJ109" s="896">
        <f>+R109+T109+V109+X109+Z109+AB109+AD109+AF109</f>
        <v>0</v>
      </c>
      <c r="AK109" s="103">
        <f t="shared" ref="AK109:AK114" si="242">AC109+AE109+AG109+S109+U109+W109+Y109+AA109</f>
        <v>0</v>
      </c>
      <c r="AL109" s="51"/>
      <c r="AM109" s="52"/>
      <c r="AN109" s="52"/>
      <c r="AO109" s="52"/>
      <c r="AP109" s="52"/>
      <c r="AQ109" s="52"/>
      <c r="AR109" s="53">
        <f t="shared" ref="AR109:AR114" si="243">SUM(AL109:AQ109)</f>
        <v>0</v>
      </c>
      <c r="AS109" s="54"/>
      <c r="AT109" s="52"/>
      <c r="AU109" s="53">
        <f t="shared" ref="AU109:AU113" si="244">SUM(AS109:AT109)</f>
        <v>0</v>
      </c>
      <c r="AV109" s="54"/>
      <c r="AW109" s="52"/>
      <c r="AX109" s="52"/>
      <c r="AY109" s="52"/>
      <c r="AZ109" s="55"/>
      <c r="BA109" s="56"/>
      <c r="BB109" s="56"/>
      <c r="BC109" s="57"/>
    </row>
    <row r="110" spans="1:55" ht="17.25" hidden="1" customHeight="1" x14ac:dyDescent="0.2">
      <c r="A110" s="971"/>
      <c r="B110" s="973"/>
      <c r="C110" s="976"/>
      <c r="D110" s="1021"/>
      <c r="E110" s="986"/>
      <c r="F110" s="982"/>
      <c r="G110" s="1006"/>
      <c r="H110" s="988"/>
      <c r="I110" s="993"/>
      <c r="J110" s="994"/>
      <c r="K110" s="1024"/>
      <c r="L110" s="1003"/>
      <c r="M110" s="174"/>
      <c r="N110" s="175"/>
      <c r="O110" s="176"/>
      <c r="P110" s="46"/>
      <c r="Q110" s="47"/>
      <c r="R110" s="1028"/>
      <c r="S110" s="48"/>
      <c r="T110" s="906"/>
      <c r="U110" s="49"/>
      <c r="V110" s="906"/>
      <c r="W110" s="49"/>
      <c r="X110" s="906"/>
      <c r="Y110" s="49"/>
      <c r="Z110" s="906"/>
      <c r="AA110" s="49"/>
      <c r="AB110" s="906"/>
      <c r="AC110" s="49"/>
      <c r="AD110" s="906"/>
      <c r="AE110" s="49"/>
      <c r="AF110" s="906"/>
      <c r="AG110" s="50"/>
      <c r="AH110" s="858"/>
      <c r="AI110" s="858"/>
      <c r="AJ110" s="897"/>
      <c r="AK110" s="103">
        <f t="shared" si="242"/>
        <v>0</v>
      </c>
      <c r="AL110" s="51"/>
      <c r="AM110" s="52"/>
      <c r="AN110" s="52"/>
      <c r="AO110" s="52"/>
      <c r="AP110" s="52"/>
      <c r="AQ110" s="52"/>
      <c r="AR110" s="53">
        <f t="shared" si="243"/>
        <v>0</v>
      </c>
      <c r="AS110" s="54"/>
      <c r="AT110" s="52"/>
      <c r="AU110" s="53">
        <f t="shared" si="244"/>
        <v>0</v>
      </c>
      <c r="AV110" s="54"/>
      <c r="AW110" s="52"/>
      <c r="AX110" s="52"/>
      <c r="AY110" s="52"/>
      <c r="AZ110" s="55"/>
      <c r="BA110" s="56"/>
      <c r="BB110" s="56"/>
      <c r="BC110" s="57"/>
    </row>
    <row r="111" spans="1:55" ht="17.25" hidden="1" customHeight="1" x14ac:dyDescent="0.2">
      <c r="A111" s="971"/>
      <c r="B111" s="973"/>
      <c r="C111" s="976"/>
      <c r="D111" s="1021"/>
      <c r="E111" s="986"/>
      <c r="F111" s="982"/>
      <c r="G111" s="1006"/>
      <c r="H111" s="988"/>
      <c r="I111" s="993"/>
      <c r="J111" s="994"/>
      <c r="K111" s="1024"/>
      <c r="L111" s="1003"/>
      <c r="M111" s="174"/>
      <c r="N111" s="175"/>
      <c r="O111" s="176"/>
      <c r="P111" s="46"/>
      <c r="Q111" s="47"/>
      <c r="R111" s="1028"/>
      <c r="S111" s="48"/>
      <c r="T111" s="906"/>
      <c r="U111" s="49"/>
      <c r="V111" s="906"/>
      <c r="W111" s="49"/>
      <c r="X111" s="906"/>
      <c r="Y111" s="49"/>
      <c r="Z111" s="906"/>
      <c r="AA111" s="49"/>
      <c r="AB111" s="906"/>
      <c r="AC111" s="49"/>
      <c r="AD111" s="906"/>
      <c r="AE111" s="49"/>
      <c r="AF111" s="906"/>
      <c r="AG111" s="50"/>
      <c r="AH111" s="858"/>
      <c r="AI111" s="858"/>
      <c r="AJ111" s="897"/>
      <c r="AK111" s="103">
        <f t="shared" si="242"/>
        <v>0</v>
      </c>
      <c r="AL111" s="51"/>
      <c r="AM111" s="52"/>
      <c r="AN111" s="52"/>
      <c r="AO111" s="52"/>
      <c r="AP111" s="52"/>
      <c r="AQ111" s="52"/>
      <c r="AR111" s="53">
        <f t="shared" si="243"/>
        <v>0</v>
      </c>
      <c r="AS111" s="54"/>
      <c r="AT111" s="52"/>
      <c r="AU111" s="53">
        <f t="shared" si="244"/>
        <v>0</v>
      </c>
      <c r="AV111" s="54"/>
      <c r="AW111" s="52"/>
      <c r="AX111" s="52"/>
      <c r="AY111" s="52"/>
      <c r="AZ111" s="55"/>
      <c r="BA111" s="56"/>
      <c r="BB111" s="56"/>
      <c r="BC111" s="57"/>
    </row>
    <row r="112" spans="1:55" ht="17.25" hidden="1" customHeight="1" x14ac:dyDescent="0.2">
      <c r="A112" s="971"/>
      <c r="B112" s="973"/>
      <c r="C112" s="976"/>
      <c r="D112" s="1021"/>
      <c r="E112" s="986"/>
      <c r="F112" s="982"/>
      <c r="G112" s="1006"/>
      <c r="H112" s="988"/>
      <c r="I112" s="993"/>
      <c r="J112" s="994"/>
      <c r="K112" s="1024"/>
      <c r="L112" s="1003"/>
      <c r="M112" s="174"/>
      <c r="N112" s="175"/>
      <c r="O112" s="176"/>
      <c r="P112" s="46"/>
      <c r="Q112" s="47"/>
      <c r="R112" s="1028"/>
      <c r="S112" s="48"/>
      <c r="T112" s="906"/>
      <c r="U112" s="49"/>
      <c r="V112" s="906"/>
      <c r="W112" s="49"/>
      <c r="X112" s="906"/>
      <c r="Y112" s="49"/>
      <c r="Z112" s="906"/>
      <c r="AA112" s="49"/>
      <c r="AB112" s="906"/>
      <c r="AC112" s="49"/>
      <c r="AD112" s="906"/>
      <c r="AE112" s="49"/>
      <c r="AF112" s="906"/>
      <c r="AG112" s="50"/>
      <c r="AH112" s="858"/>
      <c r="AI112" s="858"/>
      <c r="AJ112" s="897"/>
      <c r="AK112" s="103">
        <f t="shared" si="242"/>
        <v>0</v>
      </c>
      <c r="AL112" s="51"/>
      <c r="AM112" s="52"/>
      <c r="AN112" s="52"/>
      <c r="AO112" s="52"/>
      <c r="AP112" s="52"/>
      <c r="AQ112" s="52"/>
      <c r="AR112" s="53">
        <f t="shared" si="243"/>
        <v>0</v>
      </c>
      <c r="AS112" s="54"/>
      <c r="AT112" s="52"/>
      <c r="AU112" s="53">
        <f t="shared" si="244"/>
        <v>0</v>
      </c>
      <c r="AV112" s="54"/>
      <c r="AW112" s="52"/>
      <c r="AX112" s="52"/>
      <c r="AY112" s="52"/>
      <c r="AZ112" s="55"/>
      <c r="BA112" s="56"/>
      <c r="BB112" s="56"/>
      <c r="BC112" s="57"/>
    </row>
    <row r="113" spans="1:55" ht="17.25" hidden="1" customHeight="1" x14ac:dyDescent="0.2">
      <c r="A113" s="971"/>
      <c r="B113" s="973"/>
      <c r="C113" s="976"/>
      <c r="D113" s="1021"/>
      <c r="E113" s="986"/>
      <c r="F113" s="982"/>
      <c r="G113" s="1006"/>
      <c r="H113" s="988"/>
      <c r="I113" s="993"/>
      <c r="J113" s="994"/>
      <c r="K113" s="1024"/>
      <c r="L113" s="1003"/>
      <c r="M113" s="174"/>
      <c r="N113" s="175"/>
      <c r="O113" s="176"/>
      <c r="P113" s="46"/>
      <c r="Q113" s="47"/>
      <c r="R113" s="1028"/>
      <c r="S113" s="48"/>
      <c r="T113" s="906"/>
      <c r="U113" s="49"/>
      <c r="V113" s="906"/>
      <c r="W113" s="49"/>
      <c r="X113" s="906"/>
      <c r="Y113" s="49"/>
      <c r="Z113" s="906"/>
      <c r="AA113" s="49"/>
      <c r="AB113" s="906"/>
      <c r="AC113" s="49"/>
      <c r="AD113" s="906"/>
      <c r="AE113" s="49"/>
      <c r="AF113" s="906"/>
      <c r="AG113" s="50"/>
      <c r="AH113" s="858"/>
      <c r="AI113" s="858"/>
      <c r="AJ113" s="897"/>
      <c r="AK113" s="103">
        <f t="shared" si="242"/>
        <v>0</v>
      </c>
      <c r="AL113" s="51"/>
      <c r="AM113" s="52"/>
      <c r="AN113" s="52"/>
      <c r="AO113" s="52"/>
      <c r="AP113" s="52"/>
      <c r="AQ113" s="52"/>
      <c r="AR113" s="53">
        <f t="shared" si="243"/>
        <v>0</v>
      </c>
      <c r="AS113" s="54"/>
      <c r="AT113" s="52"/>
      <c r="AU113" s="53">
        <f t="shared" si="244"/>
        <v>0</v>
      </c>
      <c r="AV113" s="54"/>
      <c r="AW113" s="52"/>
      <c r="AX113" s="52"/>
      <c r="AY113" s="52"/>
      <c r="AZ113" s="55"/>
      <c r="BA113" s="56"/>
      <c r="BB113" s="56"/>
      <c r="BC113" s="57"/>
    </row>
    <row r="114" spans="1:55" ht="17.25" hidden="1" customHeight="1" x14ac:dyDescent="0.2">
      <c r="A114" s="971"/>
      <c r="B114" s="974"/>
      <c r="C114" s="977"/>
      <c r="D114" s="1022"/>
      <c r="E114" s="986"/>
      <c r="F114" s="983"/>
      <c r="G114" s="1007"/>
      <c r="H114" s="989"/>
      <c r="I114" s="993"/>
      <c r="J114" s="994"/>
      <c r="K114" s="1025"/>
      <c r="L114" s="1003"/>
      <c r="M114" s="177"/>
      <c r="N114" s="178"/>
      <c r="O114" s="179"/>
      <c r="P114" s="106"/>
      <c r="Q114" s="107"/>
      <c r="R114" s="1028"/>
      <c r="S114" s="108"/>
      <c r="T114" s="906"/>
      <c r="U114" s="109"/>
      <c r="V114" s="906"/>
      <c r="W114" s="109"/>
      <c r="X114" s="906"/>
      <c r="Y114" s="109"/>
      <c r="Z114" s="906"/>
      <c r="AA114" s="109"/>
      <c r="AB114" s="906"/>
      <c r="AC114" s="109"/>
      <c r="AD114" s="906"/>
      <c r="AE114" s="109"/>
      <c r="AF114" s="906"/>
      <c r="AG114" s="110"/>
      <c r="AH114" s="858"/>
      <c r="AI114" s="858"/>
      <c r="AJ114" s="898"/>
      <c r="AK114" s="103">
        <f t="shared" si="242"/>
        <v>0</v>
      </c>
      <c r="AL114" s="111"/>
      <c r="AM114" s="112"/>
      <c r="AN114" s="112"/>
      <c r="AO114" s="112"/>
      <c r="AP114" s="112"/>
      <c r="AQ114" s="112"/>
      <c r="AR114" s="53">
        <f t="shared" si="243"/>
        <v>0</v>
      </c>
      <c r="AS114" s="113"/>
      <c r="AT114" s="112"/>
      <c r="AU114" s="53">
        <f>SUM(AS114:AT114)</f>
        <v>0</v>
      </c>
      <c r="AV114" s="113"/>
      <c r="AW114" s="112"/>
      <c r="AX114" s="112"/>
      <c r="AY114" s="112"/>
      <c r="AZ114" s="114"/>
      <c r="BA114" s="115"/>
      <c r="BB114" s="115"/>
      <c r="BC114" s="116"/>
    </row>
    <row r="115" spans="1:55" ht="9.9499999999999993" hidden="1" customHeight="1" thickBot="1" x14ac:dyDescent="0.25">
      <c r="A115" s="972"/>
      <c r="B115" s="975"/>
      <c r="C115" s="978"/>
      <c r="D115" s="1023"/>
      <c r="E115" s="987"/>
      <c r="F115" s="984"/>
      <c r="G115" s="1008"/>
      <c r="H115" s="990"/>
      <c r="I115" s="995"/>
      <c r="J115" s="996"/>
      <c r="K115" s="1026"/>
      <c r="L115" s="1004"/>
      <c r="M115" s="180"/>
      <c r="N115" s="181"/>
      <c r="O115" s="182"/>
      <c r="P115" s="117"/>
      <c r="Q115" s="117"/>
      <c r="R115" s="1029"/>
      <c r="S115" s="183"/>
      <c r="T115" s="907"/>
      <c r="U115" s="184"/>
      <c r="V115" s="907"/>
      <c r="W115" s="184"/>
      <c r="X115" s="907"/>
      <c r="Y115" s="184"/>
      <c r="Z115" s="907"/>
      <c r="AA115" s="184"/>
      <c r="AB115" s="907"/>
      <c r="AC115" s="184"/>
      <c r="AD115" s="907"/>
      <c r="AE115" s="184"/>
      <c r="AF115" s="907"/>
      <c r="AG115" s="185"/>
      <c r="AH115" s="859"/>
      <c r="AI115" s="859"/>
      <c r="AJ115" s="118"/>
      <c r="AK115" s="119"/>
      <c r="AL115" s="186"/>
      <c r="AM115" s="187"/>
      <c r="AN115" s="187"/>
      <c r="AO115" s="187"/>
      <c r="AP115" s="187"/>
      <c r="AQ115" s="187"/>
      <c r="AR115" s="120"/>
      <c r="AS115" s="188"/>
      <c r="AT115" s="187"/>
      <c r="AU115" s="120"/>
      <c r="AV115" s="188"/>
      <c r="AW115" s="187"/>
      <c r="AX115" s="187"/>
      <c r="AY115" s="187"/>
      <c r="AZ115" s="189"/>
      <c r="BA115" s="190"/>
      <c r="BB115" s="190"/>
      <c r="BC115" s="191"/>
    </row>
    <row r="116" spans="1:55" ht="6" hidden="1" customHeight="1" x14ac:dyDescent="0.2">
      <c r="A116" s="156"/>
      <c r="B116" s="192"/>
      <c r="C116" s="192"/>
      <c r="D116" s="192"/>
      <c r="E116" s="192"/>
      <c r="F116" s="192"/>
      <c r="G116" s="192"/>
      <c r="H116" s="192"/>
      <c r="I116" s="1005"/>
      <c r="J116" s="1005"/>
      <c r="K116" s="192"/>
      <c r="L116" s="192"/>
      <c r="M116" s="192"/>
      <c r="N116" s="192"/>
      <c r="O116" s="192"/>
      <c r="P116" s="192"/>
      <c r="Q116" s="192"/>
      <c r="R116" s="192"/>
      <c r="S116" s="192"/>
      <c r="T116" s="192"/>
      <c r="U116" s="192"/>
      <c r="V116" s="192"/>
      <c r="W116" s="192"/>
      <c r="X116" s="192"/>
      <c r="Y116" s="192"/>
      <c r="Z116" s="192"/>
      <c r="AA116" s="192"/>
      <c r="AB116" s="192"/>
      <c r="AC116" s="192"/>
      <c r="AD116" s="192"/>
      <c r="AE116" s="192"/>
      <c r="AF116" s="192"/>
      <c r="AG116" s="192"/>
      <c r="AH116" s="192"/>
      <c r="AI116" s="192"/>
      <c r="AJ116" s="192"/>
      <c r="AK116" s="193"/>
      <c r="AL116" s="193"/>
      <c r="AM116" s="193"/>
      <c r="AN116" s="193"/>
      <c r="AO116" s="193"/>
      <c r="AP116" s="193"/>
      <c r="AQ116" s="194"/>
      <c r="AR116" s="193"/>
      <c r="AS116" s="193"/>
      <c r="AT116" s="193"/>
      <c r="AU116" s="193"/>
      <c r="AV116" s="193"/>
      <c r="AW116" s="193"/>
      <c r="AX116" s="193"/>
      <c r="AY116" s="193"/>
      <c r="AZ116" s="193"/>
      <c r="BA116" s="193"/>
      <c r="BB116" s="193"/>
      <c r="BC116" s="156"/>
    </row>
    <row r="117" spans="1:55" ht="72" hidden="1" customHeight="1" x14ac:dyDescent="0.2">
      <c r="A117" s="970">
        <v>12</v>
      </c>
      <c r="B117" s="161" t="s">
        <v>1704</v>
      </c>
      <c r="C117" s="162" t="s">
        <v>1705</v>
      </c>
      <c r="D117" s="163" t="s">
        <v>21</v>
      </c>
      <c r="E117" s="163" t="s">
        <v>1892</v>
      </c>
      <c r="F117" s="162" t="s">
        <v>1706</v>
      </c>
      <c r="G117" s="164" t="s">
        <v>1678</v>
      </c>
      <c r="H117" s="164" t="s">
        <v>1679</v>
      </c>
      <c r="I117" s="165" t="s">
        <v>1908</v>
      </c>
      <c r="J117" s="166">
        <f>+$N$3</f>
        <v>2019</v>
      </c>
      <c r="K117" s="164" t="s">
        <v>1924</v>
      </c>
      <c r="L117" s="165" t="s">
        <v>1925</v>
      </c>
      <c r="M117" s="162" t="s">
        <v>1707</v>
      </c>
      <c r="N117" s="162" t="s">
        <v>1708</v>
      </c>
      <c r="O117" s="162" t="s">
        <v>1709</v>
      </c>
      <c r="P117" s="162" t="s">
        <v>1710</v>
      </c>
      <c r="Q117" s="162" t="s">
        <v>1711</v>
      </c>
      <c r="R117" s="167">
        <f t="shared" ref="R117" si="245">SUM(R118:R124)</f>
        <v>0</v>
      </c>
      <c r="S117" s="168">
        <f t="shared" ref="S117" si="246">SUM(S118:S124)</f>
        <v>0</v>
      </c>
      <c r="T117" s="169">
        <f t="shared" ref="T117" si="247">SUM(T118:T124)</f>
        <v>0</v>
      </c>
      <c r="U117" s="170">
        <f t="shared" ref="U117" si="248">SUM(U118:U124)</f>
        <v>0</v>
      </c>
      <c r="V117" s="169">
        <f t="shared" ref="V117" si="249">SUM(V118:V124)</f>
        <v>0</v>
      </c>
      <c r="W117" s="170">
        <f t="shared" ref="W117" si="250">SUM(W118:W124)</f>
        <v>0</v>
      </c>
      <c r="X117" s="169">
        <f t="shared" ref="X117" si="251">SUM(X118:X124)</f>
        <v>0</v>
      </c>
      <c r="Y117" s="170">
        <f t="shared" ref="Y117" si="252">SUM(Y118:Y124)</f>
        <v>0</v>
      </c>
      <c r="Z117" s="169">
        <f t="shared" ref="Z117" si="253">SUM(Z118:Z124)</f>
        <v>0</v>
      </c>
      <c r="AA117" s="170">
        <f t="shared" ref="AA117" si="254">SUM(AA118:AA124)</f>
        <v>0</v>
      </c>
      <c r="AB117" s="169">
        <f t="shared" ref="AB117" si="255">SUM(AB118:AB124)</f>
        <v>0</v>
      </c>
      <c r="AC117" s="170">
        <f t="shared" ref="AC117" si="256">SUM(AC118:AC124)</f>
        <v>0</v>
      </c>
      <c r="AD117" s="169">
        <f t="shared" ref="AD117" si="257">SUM(AD118:AD124)</f>
        <v>0</v>
      </c>
      <c r="AE117" s="170">
        <f t="shared" ref="AE117" si="258">SUM(AE118:AE124)</f>
        <v>0</v>
      </c>
      <c r="AF117" s="169">
        <f t="shared" ref="AF117" si="259">SUM(AF118:AF124)</f>
        <v>0</v>
      </c>
      <c r="AG117" s="171">
        <f t="shared" ref="AG117" si="260">SUM(AG118:AG124)</f>
        <v>0</v>
      </c>
      <c r="AH117" s="856"/>
      <c r="AI117" s="856"/>
      <c r="AJ117" s="172">
        <f t="shared" ref="AJ117" si="261">SUM(AJ118:AJ124)</f>
        <v>0</v>
      </c>
      <c r="AK117" s="173">
        <f t="shared" ref="AK117" si="262">SUM(AK118:AK124)</f>
        <v>0</v>
      </c>
      <c r="AL117" s="41">
        <f t="shared" ref="AL117" si="263">SUM(AL118:AL124)</f>
        <v>0</v>
      </c>
      <c r="AM117" s="42">
        <f t="shared" ref="AM117" si="264">SUM(AM118:AM124)</f>
        <v>0</v>
      </c>
      <c r="AN117" s="42">
        <f t="shared" ref="AN117" si="265">SUM(AN118:AN124)</f>
        <v>0</v>
      </c>
      <c r="AO117" s="42">
        <f t="shared" ref="AO117" si="266">SUM(AO118:AO124)</f>
        <v>0</v>
      </c>
      <c r="AP117" s="42">
        <f t="shared" ref="AP117" si="267">SUM(AP118:AP124)</f>
        <v>0</v>
      </c>
      <c r="AQ117" s="42">
        <f t="shared" ref="AQ117" si="268">SUM(AQ118:AQ124)</f>
        <v>0</v>
      </c>
      <c r="AR117" s="43">
        <f t="shared" ref="AR117" si="269">SUM(AR118:AR124)</f>
        <v>0</v>
      </c>
      <c r="AS117" s="104">
        <f t="shared" ref="AS117" si="270">SUM(AS118:AS124)</f>
        <v>0</v>
      </c>
      <c r="AT117" s="42">
        <f t="shared" ref="AT117" si="271">SUM(AT118:AT124)</f>
        <v>0</v>
      </c>
      <c r="AU117" s="43">
        <f t="shared" ref="AU117" si="272">SUM(AU118:AU124)</f>
        <v>0</v>
      </c>
      <c r="AV117" s="104">
        <f t="shared" ref="AV117" si="273">SUM(AV118:AV124)</f>
        <v>0</v>
      </c>
      <c r="AW117" s="42">
        <f t="shared" ref="AW117" si="274">SUM(AW118:AW124)</f>
        <v>0</v>
      </c>
      <c r="AX117" s="42">
        <f t="shared" ref="AX117" si="275">SUM(AX118:AX124)</f>
        <v>0</v>
      </c>
      <c r="AY117" s="42">
        <f t="shared" ref="AY117" si="276">SUM(AY118:AY124)</f>
        <v>0</v>
      </c>
      <c r="AZ117" s="105">
        <f t="shared" ref="AZ117" si="277">SUM(AZ118:AZ124)</f>
        <v>0</v>
      </c>
      <c r="BA117" s="44" t="s">
        <v>1684</v>
      </c>
      <c r="BB117" s="44" t="s">
        <v>1685</v>
      </c>
      <c r="BC117" s="45" t="s">
        <v>1686</v>
      </c>
    </row>
    <row r="118" spans="1:55" ht="17.25" hidden="1" customHeight="1" x14ac:dyDescent="0.2">
      <c r="A118" s="971"/>
      <c r="B118" s="973" t="str">
        <f>VLOOKUP($D$9,'PROYECTOS REGISTRADOS'!$A$2:$D$82,4,0)</f>
        <v>Conservación de las microcuencas del Municipio de Tocancipá, Cundinamarca, Centro Oriente</v>
      </c>
      <c r="C118" s="976" t="str">
        <f>VLOOKUP($D$9,'PROYECTOS REGISTRADOS'!$A$2:$D$82,3,0)</f>
        <v>2016-25817-0007</v>
      </c>
      <c r="D118" s="1021"/>
      <c r="E118" s="985" t="str">
        <f>IF(D118=0,"0-0",(VLOOKUP(D118,'CONSOLIDADO PLAN DESARROLLO'!$EL$9:$ET$304,2,0)))</f>
        <v>0-0</v>
      </c>
      <c r="F118" s="982" t="str">
        <f>IF(D118=0,"0-0",(VLOOKUP(D118,'CONSOLIDADO PLAN DESARROLLO'!$EL$9:$ET$304,3,0)))</f>
        <v>0-0</v>
      </c>
      <c r="G118" s="1006" t="str">
        <f>IF(D118=0,"0-0",(VLOOKUP(D118,'CONSOLIDADO PLAN DESARROLLO'!$EL$9:$ET$304,4,0)))</f>
        <v>0-0</v>
      </c>
      <c r="H118" s="988" t="str">
        <f>IF(D118=0,"0-0",(VLOOKUP(D118,'CONSOLIDADO PLAN DESARROLLO'!$EL$9:$ET$304,5,0)))</f>
        <v>0-0</v>
      </c>
      <c r="I118" s="991" t="str">
        <f>IF(D118=0,"0-0",(VLOOKUP(D118,'CONSOLIDADO PLAN DESARROLLO'!$EL$9:$ET$304,$R$3,0)))</f>
        <v>0-0</v>
      </c>
      <c r="J118" s="992"/>
      <c r="K118" s="1024"/>
      <c r="L118" s="1002"/>
      <c r="M118" s="174"/>
      <c r="N118" s="175"/>
      <c r="O118" s="176"/>
      <c r="P118" s="46"/>
      <c r="Q118" s="47"/>
      <c r="R118" s="1027"/>
      <c r="S118" s="48"/>
      <c r="T118" s="905"/>
      <c r="U118" s="49"/>
      <c r="V118" s="905"/>
      <c r="W118" s="49"/>
      <c r="X118" s="905"/>
      <c r="Y118" s="49"/>
      <c r="Z118" s="905"/>
      <c r="AA118" s="49"/>
      <c r="AB118" s="905"/>
      <c r="AC118" s="49"/>
      <c r="AD118" s="905"/>
      <c r="AE118" s="49"/>
      <c r="AF118" s="905"/>
      <c r="AG118" s="50"/>
      <c r="AH118" s="857"/>
      <c r="AI118" s="857"/>
      <c r="AJ118" s="896">
        <f>+R118+T118+V118+X118+Z118+AB118+AD118+AF118</f>
        <v>0</v>
      </c>
      <c r="AK118" s="103">
        <f t="shared" ref="AK118:AK123" si="278">AC118+AE118+AG118+S118+U118+W118+Y118+AA118</f>
        <v>0</v>
      </c>
      <c r="AL118" s="51"/>
      <c r="AM118" s="52"/>
      <c r="AN118" s="52"/>
      <c r="AO118" s="52"/>
      <c r="AP118" s="52"/>
      <c r="AQ118" s="52"/>
      <c r="AR118" s="53">
        <f t="shared" ref="AR118:AR123" si="279">SUM(AL118:AQ118)</f>
        <v>0</v>
      </c>
      <c r="AS118" s="54"/>
      <c r="AT118" s="52"/>
      <c r="AU118" s="53">
        <f t="shared" ref="AU118:AU122" si="280">SUM(AS118:AT118)</f>
        <v>0</v>
      </c>
      <c r="AV118" s="54"/>
      <c r="AW118" s="52"/>
      <c r="AX118" s="52"/>
      <c r="AY118" s="52"/>
      <c r="AZ118" s="55"/>
      <c r="BA118" s="56"/>
      <c r="BB118" s="56"/>
      <c r="BC118" s="57"/>
    </row>
    <row r="119" spans="1:55" ht="17.25" hidden="1" customHeight="1" x14ac:dyDescent="0.2">
      <c r="A119" s="971"/>
      <c r="B119" s="973"/>
      <c r="C119" s="976"/>
      <c r="D119" s="1021"/>
      <c r="E119" s="986"/>
      <c r="F119" s="982"/>
      <c r="G119" s="1006"/>
      <c r="H119" s="988"/>
      <c r="I119" s="993"/>
      <c r="J119" s="994"/>
      <c r="K119" s="1024"/>
      <c r="L119" s="1003"/>
      <c r="M119" s="174"/>
      <c r="N119" s="175"/>
      <c r="O119" s="176"/>
      <c r="P119" s="46"/>
      <c r="Q119" s="47"/>
      <c r="R119" s="1028"/>
      <c r="S119" s="48"/>
      <c r="T119" s="906"/>
      <c r="U119" s="49"/>
      <c r="V119" s="906"/>
      <c r="W119" s="49"/>
      <c r="X119" s="906"/>
      <c r="Y119" s="49"/>
      <c r="Z119" s="906"/>
      <c r="AA119" s="49"/>
      <c r="AB119" s="906"/>
      <c r="AC119" s="49"/>
      <c r="AD119" s="906"/>
      <c r="AE119" s="49"/>
      <c r="AF119" s="906"/>
      <c r="AG119" s="50"/>
      <c r="AH119" s="858"/>
      <c r="AI119" s="858"/>
      <c r="AJ119" s="897"/>
      <c r="AK119" s="103">
        <f t="shared" si="278"/>
        <v>0</v>
      </c>
      <c r="AL119" s="51"/>
      <c r="AM119" s="52"/>
      <c r="AN119" s="52"/>
      <c r="AO119" s="52"/>
      <c r="AP119" s="52"/>
      <c r="AQ119" s="52"/>
      <c r="AR119" s="53">
        <f t="shared" si="279"/>
        <v>0</v>
      </c>
      <c r="AS119" s="54"/>
      <c r="AT119" s="52"/>
      <c r="AU119" s="53">
        <f t="shared" si="280"/>
        <v>0</v>
      </c>
      <c r="AV119" s="54"/>
      <c r="AW119" s="52"/>
      <c r="AX119" s="52"/>
      <c r="AY119" s="52"/>
      <c r="AZ119" s="55"/>
      <c r="BA119" s="56"/>
      <c r="BB119" s="56"/>
      <c r="BC119" s="57"/>
    </row>
    <row r="120" spans="1:55" ht="17.25" hidden="1" customHeight="1" x14ac:dyDescent="0.2">
      <c r="A120" s="971"/>
      <c r="B120" s="973"/>
      <c r="C120" s="976"/>
      <c r="D120" s="1021"/>
      <c r="E120" s="986"/>
      <c r="F120" s="982"/>
      <c r="G120" s="1006"/>
      <c r="H120" s="988"/>
      <c r="I120" s="993"/>
      <c r="J120" s="994"/>
      <c r="K120" s="1024"/>
      <c r="L120" s="1003"/>
      <c r="M120" s="174"/>
      <c r="N120" s="175"/>
      <c r="O120" s="176"/>
      <c r="P120" s="46"/>
      <c r="Q120" s="47"/>
      <c r="R120" s="1028"/>
      <c r="S120" s="48"/>
      <c r="T120" s="906"/>
      <c r="U120" s="49"/>
      <c r="V120" s="906"/>
      <c r="W120" s="49"/>
      <c r="X120" s="906"/>
      <c r="Y120" s="49"/>
      <c r="Z120" s="906"/>
      <c r="AA120" s="49"/>
      <c r="AB120" s="906"/>
      <c r="AC120" s="49"/>
      <c r="AD120" s="906"/>
      <c r="AE120" s="49"/>
      <c r="AF120" s="906"/>
      <c r="AG120" s="50"/>
      <c r="AH120" s="858"/>
      <c r="AI120" s="858"/>
      <c r="AJ120" s="897"/>
      <c r="AK120" s="103">
        <f t="shared" si="278"/>
        <v>0</v>
      </c>
      <c r="AL120" s="51"/>
      <c r="AM120" s="52"/>
      <c r="AN120" s="52"/>
      <c r="AO120" s="52"/>
      <c r="AP120" s="52"/>
      <c r="AQ120" s="52"/>
      <c r="AR120" s="53">
        <f t="shared" si="279"/>
        <v>0</v>
      </c>
      <c r="AS120" s="54"/>
      <c r="AT120" s="52"/>
      <c r="AU120" s="53">
        <f t="shared" si="280"/>
        <v>0</v>
      </c>
      <c r="AV120" s="54"/>
      <c r="AW120" s="52"/>
      <c r="AX120" s="52"/>
      <c r="AY120" s="52"/>
      <c r="AZ120" s="55"/>
      <c r="BA120" s="56"/>
      <c r="BB120" s="56"/>
      <c r="BC120" s="57"/>
    </row>
    <row r="121" spans="1:55" ht="17.25" hidden="1" customHeight="1" x14ac:dyDescent="0.2">
      <c r="A121" s="971"/>
      <c r="B121" s="973"/>
      <c r="C121" s="976"/>
      <c r="D121" s="1021"/>
      <c r="E121" s="986"/>
      <c r="F121" s="982"/>
      <c r="G121" s="1006"/>
      <c r="H121" s="988"/>
      <c r="I121" s="993"/>
      <c r="J121" s="994"/>
      <c r="K121" s="1024"/>
      <c r="L121" s="1003"/>
      <c r="M121" s="174"/>
      <c r="N121" s="175"/>
      <c r="O121" s="176"/>
      <c r="P121" s="46"/>
      <c r="Q121" s="47"/>
      <c r="R121" s="1028"/>
      <c r="S121" s="48"/>
      <c r="T121" s="906"/>
      <c r="U121" s="49"/>
      <c r="V121" s="906"/>
      <c r="W121" s="49"/>
      <c r="X121" s="906"/>
      <c r="Y121" s="49"/>
      <c r="Z121" s="906"/>
      <c r="AA121" s="49"/>
      <c r="AB121" s="906"/>
      <c r="AC121" s="49"/>
      <c r="AD121" s="906"/>
      <c r="AE121" s="49"/>
      <c r="AF121" s="906"/>
      <c r="AG121" s="50"/>
      <c r="AH121" s="858"/>
      <c r="AI121" s="858"/>
      <c r="AJ121" s="897"/>
      <c r="AK121" s="103">
        <f t="shared" si="278"/>
        <v>0</v>
      </c>
      <c r="AL121" s="51"/>
      <c r="AM121" s="52"/>
      <c r="AN121" s="52"/>
      <c r="AO121" s="52"/>
      <c r="AP121" s="52"/>
      <c r="AQ121" s="52"/>
      <c r="AR121" s="53">
        <f t="shared" si="279"/>
        <v>0</v>
      </c>
      <c r="AS121" s="54"/>
      <c r="AT121" s="52"/>
      <c r="AU121" s="53">
        <f t="shared" si="280"/>
        <v>0</v>
      </c>
      <c r="AV121" s="54"/>
      <c r="AW121" s="52"/>
      <c r="AX121" s="52"/>
      <c r="AY121" s="52"/>
      <c r="AZ121" s="55"/>
      <c r="BA121" s="56"/>
      <c r="BB121" s="56"/>
      <c r="BC121" s="57"/>
    </row>
    <row r="122" spans="1:55" ht="17.25" hidden="1" customHeight="1" x14ac:dyDescent="0.2">
      <c r="A122" s="971"/>
      <c r="B122" s="973"/>
      <c r="C122" s="976"/>
      <c r="D122" s="1021"/>
      <c r="E122" s="986"/>
      <c r="F122" s="982"/>
      <c r="G122" s="1006"/>
      <c r="H122" s="988"/>
      <c r="I122" s="993"/>
      <c r="J122" s="994"/>
      <c r="K122" s="1024"/>
      <c r="L122" s="1003"/>
      <c r="M122" s="174"/>
      <c r="N122" s="175"/>
      <c r="O122" s="176"/>
      <c r="P122" s="46"/>
      <c r="Q122" s="47"/>
      <c r="R122" s="1028"/>
      <c r="S122" s="48"/>
      <c r="T122" s="906"/>
      <c r="U122" s="49"/>
      <c r="V122" s="906"/>
      <c r="W122" s="49"/>
      <c r="X122" s="906"/>
      <c r="Y122" s="49"/>
      <c r="Z122" s="906"/>
      <c r="AA122" s="49"/>
      <c r="AB122" s="906"/>
      <c r="AC122" s="49"/>
      <c r="AD122" s="906"/>
      <c r="AE122" s="49"/>
      <c r="AF122" s="906"/>
      <c r="AG122" s="50"/>
      <c r="AH122" s="858"/>
      <c r="AI122" s="858"/>
      <c r="AJ122" s="897"/>
      <c r="AK122" s="103">
        <f t="shared" si="278"/>
        <v>0</v>
      </c>
      <c r="AL122" s="51"/>
      <c r="AM122" s="52"/>
      <c r="AN122" s="52"/>
      <c r="AO122" s="52"/>
      <c r="AP122" s="52"/>
      <c r="AQ122" s="52"/>
      <c r="AR122" s="53">
        <f t="shared" si="279"/>
        <v>0</v>
      </c>
      <c r="AS122" s="54"/>
      <c r="AT122" s="52"/>
      <c r="AU122" s="53">
        <f t="shared" si="280"/>
        <v>0</v>
      </c>
      <c r="AV122" s="54"/>
      <c r="AW122" s="52"/>
      <c r="AX122" s="52"/>
      <c r="AY122" s="52"/>
      <c r="AZ122" s="55"/>
      <c r="BA122" s="56"/>
      <c r="BB122" s="56"/>
      <c r="BC122" s="57"/>
    </row>
    <row r="123" spans="1:55" ht="17.25" hidden="1" customHeight="1" x14ac:dyDescent="0.2">
      <c r="A123" s="971"/>
      <c r="B123" s="974"/>
      <c r="C123" s="977"/>
      <c r="D123" s="1022"/>
      <c r="E123" s="986"/>
      <c r="F123" s="983"/>
      <c r="G123" s="1007"/>
      <c r="H123" s="989"/>
      <c r="I123" s="993"/>
      <c r="J123" s="994"/>
      <c r="K123" s="1025"/>
      <c r="L123" s="1003"/>
      <c r="M123" s="177"/>
      <c r="N123" s="178"/>
      <c r="O123" s="179"/>
      <c r="P123" s="106"/>
      <c r="Q123" s="107"/>
      <c r="R123" s="1028"/>
      <c r="S123" s="108"/>
      <c r="T123" s="906"/>
      <c r="U123" s="109"/>
      <c r="V123" s="906"/>
      <c r="W123" s="109"/>
      <c r="X123" s="906"/>
      <c r="Y123" s="109"/>
      <c r="Z123" s="906"/>
      <c r="AA123" s="109"/>
      <c r="AB123" s="906"/>
      <c r="AC123" s="109"/>
      <c r="AD123" s="906"/>
      <c r="AE123" s="109"/>
      <c r="AF123" s="906"/>
      <c r="AG123" s="110"/>
      <c r="AH123" s="858"/>
      <c r="AI123" s="858"/>
      <c r="AJ123" s="898"/>
      <c r="AK123" s="103">
        <f t="shared" si="278"/>
        <v>0</v>
      </c>
      <c r="AL123" s="111"/>
      <c r="AM123" s="112"/>
      <c r="AN123" s="112"/>
      <c r="AO123" s="112"/>
      <c r="AP123" s="112"/>
      <c r="AQ123" s="112"/>
      <c r="AR123" s="53">
        <f t="shared" si="279"/>
        <v>0</v>
      </c>
      <c r="AS123" s="113"/>
      <c r="AT123" s="112"/>
      <c r="AU123" s="53">
        <f>SUM(AS123:AT123)</f>
        <v>0</v>
      </c>
      <c r="AV123" s="113"/>
      <c r="AW123" s="112"/>
      <c r="AX123" s="112"/>
      <c r="AY123" s="112"/>
      <c r="AZ123" s="114"/>
      <c r="BA123" s="115"/>
      <c r="BB123" s="115"/>
      <c r="BC123" s="116"/>
    </row>
    <row r="124" spans="1:55" ht="9.9499999999999993" hidden="1" customHeight="1" thickBot="1" x14ac:dyDescent="0.25">
      <c r="A124" s="972"/>
      <c r="B124" s="975"/>
      <c r="C124" s="978"/>
      <c r="D124" s="1023"/>
      <c r="E124" s="987"/>
      <c r="F124" s="984"/>
      <c r="G124" s="1008"/>
      <c r="H124" s="990"/>
      <c r="I124" s="995"/>
      <c r="J124" s="996"/>
      <c r="K124" s="1026"/>
      <c r="L124" s="1004"/>
      <c r="M124" s="180"/>
      <c r="N124" s="181"/>
      <c r="O124" s="182"/>
      <c r="P124" s="117"/>
      <c r="Q124" s="117"/>
      <c r="R124" s="1029"/>
      <c r="S124" s="183"/>
      <c r="T124" s="907"/>
      <c r="U124" s="184"/>
      <c r="V124" s="907"/>
      <c r="W124" s="184"/>
      <c r="X124" s="907"/>
      <c r="Y124" s="184"/>
      <c r="Z124" s="907"/>
      <c r="AA124" s="184"/>
      <c r="AB124" s="907"/>
      <c r="AC124" s="184"/>
      <c r="AD124" s="907"/>
      <c r="AE124" s="184"/>
      <c r="AF124" s="907"/>
      <c r="AG124" s="185"/>
      <c r="AH124" s="859"/>
      <c r="AI124" s="859"/>
      <c r="AJ124" s="118"/>
      <c r="AK124" s="119"/>
      <c r="AL124" s="186"/>
      <c r="AM124" s="187"/>
      <c r="AN124" s="187"/>
      <c r="AO124" s="187"/>
      <c r="AP124" s="187"/>
      <c r="AQ124" s="187"/>
      <c r="AR124" s="120"/>
      <c r="AS124" s="188"/>
      <c r="AT124" s="187"/>
      <c r="AU124" s="120"/>
      <c r="AV124" s="188"/>
      <c r="AW124" s="187"/>
      <c r="AX124" s="187"/>
      <c r="AY124" s="187"/>
      <c r="AZ124" s="189"/>
      <c r="BA124" s="190"/>
      <c r="BB124" s="190"/>
      <c r="BC124" s="191"/>
    </row>
    <row r="125" spans="1:55" ht="6" hidden="1" customHeight="1" x14ac:dyDescent="0.2">
      <c r="A125" s="156"/>
      <c r="B125" s="192"/>
      <c r="C125" s="192"/>
      <c r="D125" s="192"/>
      <c r="E125" s="192"/>
      <c r="F125" s="192"/>
      <c r="G125" s="192"/>
      <c r="H125" s="192"/>
      <c r="I125" s="1005"/>
      <c r="J125" s="1005"/>
      <c r="K125" s="192"/>
      <c r="L125" s="192"/>
      <c r="M125" s="192"/>
      <c r="N125" s="192"/>
      <c r="O125" s="192"/>
      <c r="P125" s="192"/>
      <c r="Q125" s="192"/>
      <c r="R125" s="192"/>
      <c r="S125" s="192"/>
      <c r="T125" s="192"/>
      <c r="U125" s="192"/>
      <c r="V125" s="192"/>
      <c r="W125" s="192"/>
      <c r="X125" s="192"/>
      <c r="Y125" s="192"/>
      <c r="Z125" s="192"/>
      <c r="AA125" s="192"/>
      <c r="AB125" s="192"/>
      <c r="AC125" s="192"/>
      <c r="AD125" s="192"/>
      <c r="AE125" s="192"/>
      <c r="AF125" s="192"/>
      <c r="AG125" s="192"/>
      <c r="AH125" s="192"/>
      <c r="AI125" s="192"/>
      <c r="AJ125" s="192"/>
      <c r="AK125" s="193"/>
      <c r="AL125" s="193"/>
      <c r="AM125" s="193"/>
      <c r="AN125" s="193"/>
      <c r="AO125" s="193"/>
      <c r="AP125" s="193"/>
      <c r="AQ125" s="194"/>
      <c r="AR125" s="193"/>
      <c r="AS125" s="193"/>
      <c r="AT125" s="193"/>
      <c r="AU125" s="193"/>
      <c r="AV125" s="193"/>
      <c r="AW125" s="193"/>
      <c r="AX125" s="193"/>
      <c r="AY125" s="193"/>
      <c r="AZ125" s="193"/>
      <c r="BA125" s="193"/>
      <c r="BB125" s="193"/>
      <c r="BC125" s="156"/>
    </row>
    <row r="126" spans="1:55" ht="72" hidden="1" customHeight="1" x14ac:dyDescent="0.2">
      <c r="A126" s="970">
        <v>13</v>
      </c>
      <c r="B126" s="161" t="s">
        <v>1704</v>
      </c>
      <c r="C126" s="162" t="s">
        <v>1705</v>
      </c>
      <c r="D126" s="163" t="s">
        <v>21</v>
      </c>
      <c r="E126" s="163" t="s">
        <v>1892</v>
      </c>
      <c r="F126" s="162" t="s">
        <v>1706</v>
      </c>
      <c r="G126" s="164" t="s">
        <v>1678</v>
      </c>
      <c r="H126" s="164" t="s">
        <v>1679</v>
      </c>
      <c r="I126" s="165" t="s">
        <v>1908</v>
      </c>
      <c r="J126" s="166">
        <f>+$N$3</f>
        <v>2019</v>
      </c>
      <c r="K126" s="164" t="s">
        <v>1924</v>
      </c>
      <c r="L126" s="165" t="s">
        <v>1925</v>
      </c>
      <c r="M126" s="162" t="s">
        <v>1707</v>
      </c>
      <c r="N126" s="162" t="s">
        <v>1708</v>
      </c>
      <c r="O126" s="162" t="s">
        <v>1709</v>
      </c>
      <c r="P126" s="162" t="s">
        <v>1710</v>
      </c>
      <c r="Q126" s="162" t="s">
        <v>1711</v>
      </c>
      <c r="R126" s="167">
        <f t="shared" ref="R126" si="281">SUM(R127:R133)</f>
        <v>0</v>
      </c>
      <c r="S126" s="168">
        <f t="shared" ref="S126" si="282">SUM(S127:S133)</f>
        <v>0</v>
      </c>
      <c r="T126" s="169">
        <f t="shared" ref="T126" si="283">SUM(T127:T133)</f>
        <v>0</v>
      </c>
      <c r="U126" s="170">
        <f t="shared" ref="U126" si="284">SUM(U127:U133)</f>
        <v>0</v>
      </c>
      <c r="V126" s="169">
        <f t="shared" ref="V126" si="285">SUM(V127:V133)</f>
        <v>0</v>
      </c>
      <c r="W126" s="170">
        <f t="shared" ref="W126" si="286">SUM(W127:W133)</f>
        <v>0</v>
      </c>
      <c r="X126" s="169">
        <f t="shared" ref="X126" si="287">SUM(X127:X133)</f>
        <v>0</v>
      </c>
      <c r="Y126" s="170">
        <f t="shared" ref="Y126" si="288">SUM(Y127:Y133)</f>
        <v>0</v>
      </c>
      <c r="Z126" s="169">
        <f t="shared" ref="Z126" si="289">SUM(Z127:Z133)</f>
        <v>0</v>
      </c>
      <c r="AA126" s="170">
        <f t="shared" ref="AA126" si="290">SUM(AA127:AA133)</f>
        <v>0</v>
      </c>
      <c r="AB126" s="169">
        <f t="shared" ref="AB126" si="291">SUM(AB127:AB133)</f>
        <v>0</v>
      </c>
      <c r="AC126" s="170">
        <f t="shared" ref="AC126" si="292">SUM(AC127:AC133)</f>
        <v>0</v>
      </c>
      <c r="AD126" s="169">
        <f t="shared" ref="AD126" si="293">SUM(AD127:AD133)</f>
        <v>0</v>
      </c>
      <c r="AE126" s="170">
        <f t="shared" ref="AE126" si="294">SUM(AE127:AE133)</f>
        <v>0</v>
      </c>
      <c r="AF126" s="169">
        <f t="shared" ref="AF126" si="295">SUM(AF127:AF133)</f>
        <v>0</v>
      </c>
      <c r="AG126" s="171">
        <f t="shared" ref="AG126" si="296">SUM(AG127:AG133)</f>
        <v>0</v>
      </c>
      <c r="AH126" s="856"/>
      <c r="AI126" s="856"/>
      <c r="AJ126" s="172">
        <f t="shared" ref="AJ126" si="297">SUM(AJ127:AJ133)</f>
        <v>0</v>
      </c>
      <c r="AK126" s="173">
        <f t="shared" ref="AK126" si="298">SUM(AK127:AK133)</f>
        <v>0</v>
      </c>
      <c r="AL126" s="41">
        <f t="shared" ref="AL126" si="299">SUM(AL127:AL133)</f>
        <v>0</v>
      </c>
      <c r="AM126" s="42">
        <f t="shared" ref="AM126" si="300">SUM(AM127:AM133)</f>
        <v>0</v>
      </c>
      <c r="AN126" s="42">
        <f t="shared" ref="AN126" si="301">SUM(AN127:AN133)</f>
        <v>0</v>
      </c>
      <c r="AO126" s="42">
        <f t="shared" ref="AO126" si="302">SUM(AO127:AO133)</f>
        <v>0</v>
      </c>
      <c r="AP126" s="42">
        <f t="shared" ref="AP126" si="303">SUM(AP127:AP133)</f>
        <v>0</v>
      </c>
      <c r="AQ126" s="42">
        <f t="shared" ref="AQ126" si="304">SUM(AQ127:AQ133)</f>
        <v>0</v>
      </c>
      <c r="AR126" s="43">
        <f t="shared" ref="AR126" si="305">SUM(AR127:AR133)</f>
        <v>0</v>
      </c>
      <c r="AS126" s="104">
        <f t="shared" ref="AS126" si="306">SUM(AS127:AS133)</f>
        <v>0</v>
      </c>
      <c r="AT126" s="42">
        <f t="shared" ref="AT126" si="307">SUM(AT127:AT133)</f>
        <v>0</v>
      </c>
      <c r="AU126" s="43">
        <f t="shared" ref="AU126" si="308">SUM(AU127:AU133)</f>
        <v>0</v>
      </c>
      <c r="AV126" s="104">
        <f t="shared" ref="AV126" si="309">SUM(AV127:AV133)</f>
        <v>0</v>
      </c>
      <c r="AW126" s="42">
        <f t="shared" ref="AW126" si="310">SUM(AW127:AW133)</f>
        <v>0</v>
      </c>
      <c r="AX126" s="42">
        <f t="shared" ref="AX126" si="311">SUM(AX127:AX133)</f>
        <v>0</v>
      </c>
      <c r="AY126" s="42">
        <f t="shared" ref="AY126" si="312">SUM(AY127:AY133)</f>
        <v>0</v>
      </c>
      <c r="AZ126" s="105">
        <f t="shared" ref="AZ126" si="313">SUM(AZ127:AZ133)</f>
        <v>0</v>
      </c>
      <c r="BA126" s="44" t="s">
        <v>1684</v>
      </c>
      <c r="BB126" s="44" t="s">
        <v>1685</v>
      </c>
      <c r="BC126" s="45" t="s">
        <v>1686</v>
      </c>
    </row>
    <row r="127" spans="1:55" ht="17.25" hidden="1" customHeight="1" x14ac:dyDescent="0.2">
      <c r="A127" s="971"/>
      <c r="B127" s="973" t="str">
        <f>VLOOKUP($D$9,'PROYECTOS REGISTRADOS'!$A$2:$D$82,4,0)</f>
        <v>Conservación de las microcuencas del Municipio de Tocancipá, Cundinamarca, Centro Oriente</v>
      </c>
      <c r="C127" s="976" t="str">
        <f>VLOOKUP($D$9,'PROYECTOS REGISTRADOS'!$A$2:$D$82,3,0)</f>
        <v>2016-25817-0007</v>
      </c>
      <c r="D127" s="1021"/>
      <c r="E127" s="985" t="str">
        <f>IF(D127=0,"0-0",(VLOOKUP(D127,'CONSOLIDADO PLAN DESARROLLO'!$EL$9:$ET$304,2,0)))</f>
        <v>0-0</v>
      </c>
      <c r="F127" s="982" t="str">
        <f>IF(D127=0,"0-0",(VLOOKUP(D127,'CONSOLIDADO PLAN DESARROLLO'!$EL$9:$ET$304,3,0)))</f>
        <v>0-0</v>
      </c>
      <c r="G127" s="1006" t="str">
        <f>IF(D127=0,"0-0",(VLOOKUP(D127,'CONSOLIDADO PLAN DESARROLLO'!$EL$9:$ET$304,4,0)))</f>
        <v>0-0</v>
      </c>
      <c r="H127" s="988" t="str">
        <f>IF(D127=0,"0-0",(VLOOKUP(D127,'CONSOLIDADO PLAN DESARROLLO'!$EL$9:$ET$304,5,0)))</f>
        <v>0-0</v>
      </c>
      <c r="I127" s="991" t="str">
        <f>IF(D127=0,"0-0",(VLOOKUP(D127,'CONSOLIDADO PLAN DESARROLLO'!$EL$9:$ET$304,$R$3,0)))</f>
        <v>0-0</v>
      </c>
      <c r="J127" s="992"/>
      <c r="K127" s="1024"/>
      <c r="L127" s="1002"/>
      <c r="M127" s="174"/>
      <c r="N127" s="175"/>
      <c r="O127" s="176"/>
      <c r="P127" s="46"/>
      <c r="Q127" s="47"/>
      <c r="R127" s="1027"/>
      <c r="S127" s="48"/>
      <c r="T127" s="905"/>
      <c r="U127" s="49"/>
      <c r="V127" s="905"/>
      <c r="W127" s="49"/>
      <c r="X127" s="905"/>
      <c r="Y127" s="49"/>
      <c r="Z127" s="905"/>
      <c r="AA127" s="49"/>
      <c r="AB127" s="905"/>
      <c r="AC127" s="49"/>
      <c r="AD127" s="905"/>
      <c r="AE127" s="49"/>
      <c r="AF127" s="905"/>
      <c r="AG127" s="50"/>
      <c r="AH127" s="857"/>
      <c r="AI127" s="857"/>
      <c r="AJ127" s="896">
        <f>+R127+T127+V127+X127+Z127+AB127+AD127+AF127</f>
        <v>0</v>
      </c>
      <c r="AK127" s="103">
        <f t="shared" ref="AK127:AK132" si="314">AC127+AE127+AG127+S127+U127+W127+Y127+AA127</f>
        <v>0</v>
      </c>
      <c r="AL127" s="51"/>
      <c r="AM127" s="52"/>
      <c r="AN127" s="52"/>
      <c r="AO127" s="52"/>
      <c r="AP127" s="52"/>
      <c r="AQ127" s="52"/>
      <c r="AR127" s="53">
        <f t="shared" ref="AR127:AR132" si="315">SUM(AL127:AQ127)</f>
        <v>0</v>
      </c>
      <c r="AS127" s="54"/>
      <c r="AT127" s="52"/>
      <c r="AU127" s="53">
        <f t="shared" ref="AU127:AU131" si="316">SUM(AS127:AT127)</f>
        <v>0</v>
      </c>
      <c r="AV127" s="54"/>
      <c r="AW127" s="52"/>
      <c r="AX127" s="52"/>
      <c r="AY127" s="52"/>
      <c r="AZ127" s="55"/>
      <c r="BA127" s="56"/>
      <c r="BB127" s="56"/>
      <c r="BC127" s="57"/>
    </row>
    <row r="128" spans="1:55" ht="17.25" hidden="1" customHeight="1" x14ac:dyDescent="0.2">
      <c r="A128" s="971"/>
      <c r="B128" s="973"/>
      <c r="C128" s="976"/>
      <c r="D128" s="1021"/>
      <c r="E128" s="986"/>
      <c r="F128" s="982"/>
      <c r="G128" s="1006"/>
      <c r="H128" s="988"/>
      <c r="I128" s="993"/>
      <c r="J128" s="994"/>
      <c r="K128" s="1024"/>
      <c r="L128" s="1003"/>
      <c r="M128" s="174"/>
      <c r="N128" s="175"/>
      <c r="O128" s="176"/>
      <c r="P128" s="46"/>
      <c r="Q128" s="47"/>
      <c r="R128" s="1028"/>
      <c r="S128" s="48"/>
      <c r="T128" s="906"/>
      <c r="U128" s="49"/>
      <c r="V128" s="906"/>
      <c r="W128" s="49"/>
      <c r="X128" s="906"/>
      <c r="Y128" s="49"/>
      <c r="Z128" s="906"/>
      <c r="AA128" s="49"/>
      <c r="AB128" s="906"/>
      <c r="AC128" s="49"/>
      <c r="AD128" s="906"/>
      <c r="AE128" s="49"/>
      <c r="AF128" s="906"/>
      <c r="AG128" s="50"/>
      <c r="AH128" s="858"/>
      <c r="AI128" s="858"/>
      <c r="AJ128" s="897"/>
      <c r="AK128" s="103">
        <f t="shared" si="314"/>
        <v>0</v>
      </c>
      <c r="AL128" s="51"/>
      <c r="AM128" s="52"/>
      <c r="AN128" s="52"/>
      <c r="AO128" s="52"/>
      <c r="AP128" s="52"/>
      <c r="AQ128" s="52"/>
      <c r="AR128" s="53">
        <f t="shared" si="315"/>
        <v>0</v>
      </c>
      <c r="AS128" s="54"/>
      <c r="AT128" s="52"/>
      <c r="AU128" s="53">
        <f t="shared" si="316"/>
        <v>0</v>
      </c>
      <c r="AV128" s="54"/>
      <c r="AW128" s="52"/>
      <c r="AX128" s="52"/>
      <c r="AY128" s="52"/>
      <c r="AZ128" s="55"/>
      <c r="BA128" s="56"/>
      <c r="BB128" s="56"/>
      <c r="BC128" s="57"/>
    </row>
    <row r="129" spans="1:55" ht="17.25" hidden="1" customHeight="1" x14ac:dyDescent="0.2">
      <c r="A129" s="971"/>
      <c r="B129" s="973"/>
      <c r="C129" s="976"/>
      <c r="D129" s="1021"/>
      <c r="E129" s="986"/>
      <c r="F129" s="982"/>
      <c r="G129" s="1006"/>
      <c r="H129" s="988"/>
      <c r="I129" s="993"/>
      <c r="J129" s="994"/>
      <c r="K129" s="1024"/>
      <c r="L129" s="1003"/>
      <c r="M129" s="174"/>
      <c r="N129" s="175"/>
      <c r="O129" s="176"/>
      <c r="P129" s="46"/>
      <c r="Q129" s="47"/>
      <c r="R129" s="1028"/>
      <c r="S129" s="48"/>
      <c r="T129" s="906"/>
      <c r="U129" s="49"/>
      <c r="V129" s="906"/>
      <c r="W129" s="49"/>
      <c r="X129" s="906"/>
      <c r="Y129" s="49"/>
      <c r="Z129" s="906"/>
      <c r="AA129" s="49"/>
      <c r="AB129" s="906"/>
      <c r="AC129" s="49"/>
      <c r="AD129" s="906"/>
      <c r="AE129" s="49"/>
      <c r="AF129" s="906"/>
      <c r="AG129" s="50"/>
      <c r="AH129" s="858"/>
      <c r="AI129" s="858"/>
      <c r="AJ129" s="897"/>
      <c r="AK129" s="103">
        <f t="shared" si="314"/>
        <v>0</v>
      </c>
      <c r="AL129" s="51"/>
      <c r="AM129" s="52"/>
      <c r="AN129" s="52"/>
      <c r="AO129" s="52"/>
      <c r="AP129" s="52"/>
      <c r="AQ129" s="52"/>
      <c r="AR129" s="53">
        <f t="shared" si="315"/>
        <v>0</v>
      </c>
      <c r="AS129" s="54"/>
      <c r="AT129" s="52"/>
      <c r="AU129" s="53">
        <f t="shared" si="316"/>
        <v>0</v>
      </c>
      <c r="AV129" s="54"/>
      <c r="AW129" s="52"/>
      <c r="AX129" s="52"/>
      <c r="AY129" s="52"/>
      <c r="AZ129" s="55"/>
      <c r="BA129" s="56"/>
      <c r="BB129" s="56"/>
      <c r="BC129" s="57"/>
    </row>
    <row r="130" spans="1:55" ht="17.25" hidden="1" customHeight="1" x14ac:dyDescent="0.2">
      <c r="A130" s="971"/>
      <c r="B130" s="973"/>
      <c r="C130" s="976"/>
      <c r="D130" s="1021"/>
      <c r="E130" s="986"/>
      <c r="F130" s="982"/>
      <c r="G130" s="1006"/>
      <c r="H130" s="988"/>
      <c r="I130" s="993"/>
      <c r="J130" s="994"/>
      <c r="K130" s="1024"/>
      <c r="L130" s="1003"/>
      <c r="M130" s="174"/>
      <c r="N130" s="175"/>
      <c r="O130" s="176"/>
      <c r="P130" s="46"/>
      <c r="Q130" s="47"/>
      <c r="R130" s="1028"/>
      <c r="S130" s="48"/>
      <c r="T130" s="906"/>
      <c r="U130" s="49"/>
      <c r="V130" s="906"/>
      <c r="W130" s="49"/>
      <c r="X130" s="906"/>
      <c r="Y130" s="49"/>
      <c r="Z130" s="906"/>
      <c r="AA130" s="49"/>
      <c r="AB130" s="906"/>
      <c r="AC130" s="49"/>
      <c r="AD130" s="906"/>
      <c r="AE130" s="49"/>
      <c r="AF130" s="906"/>
      <c r="AG130" s="50"/>
      <c r="AH130" s="858"/>
      <c r="AI130" s="858"/>
      <c r="AJ130" s="897"/>
      <c r="AK130" s="103">
        <f t="shared" si="314"/>
        <v>0</v>
      </c>
      <c r="AL130" s="51"/>
      <c r="AM130" s="52"/>
      <c r="AN130" s="52"/>
      <c r="AO130" s="52"/>
      <c r="AP130" s="52"/>
      <c r="AQ130" s="52"/>
      <c r="AR130" s="53">
        <f t="shared" si="315"/>
        <v>0</v>
      </c>
      <c r="AS130" s="54"/>
      <c r="AT130" s="52"/>
      <c r="AU130" s="53">
        <f t="shared" si="316"/>
        <v>0</v>
      </c>
      <c r="AV130" s="54"/>
      <c r="AW130" s="52"/>
      <c r="AX130" s="52"/>
      <c r="AY130" s="52"/>
      <c r="AZ130" s="55"/>
      <c r="BA130" s="56"/>
      <c r="BB130" s="56"/>
      <c r="BC130" s="57"/>
    </row>
    <row r="131" spans="1:55" ht="17.25" hidden="1" customHeight="1" x14ac:dyDescent="0.2">
      <c r="A131" s="971"/>
      <c r="B131" s="973"/>
      <c r="C131" s="976"/>
      <c r="D131" s="1021"/>
      <c r="E131" s="986"/>
      <c r="F131" s="982"/>
      <c r="G131" s="1006"/>
      <c r="H131" s="988"/>
      <c r="I131" s="993"/>
      <c r="J131" s="994"/>
      <c r="K131" s="1024"/>
      <c r="L131" s="1003"/>
      <c r="M131" s="174"/>
      <c r="N131" s="175"/>
      <c r="O131" s="176"/>
      <c r="P131" s="46"/>
      <c r="Q131" s="47"/>
      <c r="R131" s="1028"/>
      <c r="S131" s="48"/>
      <c r="T131" s="906"/>
      <c r="U131" s="49"/>
      <c r="V131" s="906"/>
      <c r="W131" s="49"/>
      <c r="X131" s="906"/>
      <c r="Y131" s="49"/>
      <c r="Z131" s="906"/>
      <c r="AA131" s="49"/>
      <c r="AB131" s="906"/>
      <c r="AC131" s="49"/>
      <c r="AD131" s="906"/>
      <c r="AE131" s="49"/>
      <c r="AF131" s="906"/>
      <c r="AG131" s="50"/>
      <c r="AH131" s="858"/>
      <c r="AI131" s="858"/>
      <c r="AJ131" s="897"/>
      <c r="AK131" s="103">
        <f t="shared" si="314"/>
        <v>0</v>
      </c>
      <c r="AL131" s="51"/>
      <c r="AM131" s="52"/>
      <c r="AN131" s="52"/>
      <c r="AO131" s="52"/>
      <c r="AP131" s="52"/>
      <c r="AQ131" s="52"/>
      <c r="AR131" s="53">
        <f t="shared" si="315"/>
        <v>0</v>
      </c>
      <c r="AS131" s="54"/>
      <c r="AT131" s="52"/>
      <c r="AU131" s="53">
        <f t="shared" si="316"/>
        <v>0</v>
      </c>
      <c r="AV131" s="54"/>
      <c r="AW131" s="52"/>
      <c r="AX131" s="52"/>
      <c r="AY131" s="52"/>
      <c r="AZ131" s="55"/>
      <c r="BA131" s="56"/>
      <c r="BB131" s="56"/>
      <c r="BC131" s="57"/>
    </row>
    <row r="132" spans="1:55" ht="17.25" hidden="1" customHeight="1" x14ac:dyDescent="0.2">
      <c r="A132" s="971"/>
      <c r="B132" s="974"/>
      <c r="C132" s="977"/>
      <c r="D132" s="1022"/>
      <c r="E132" s="986"/>
      <c r="F132" s="983"/>
      <c r="G132" s="1007"/>
      <c r="H132" s="989"/>
      <c r="I132" s="993"/>
      <c r="J132" s="994"/>
      <c r="K132" s="1025"/>
      <c r="L132" s="1003"/>
      <c r="M132" s="177"/>
      <c r="N132" s="178"/>
      <c r="O132" s="179"/>
      <c r="P132" s="106"/>
      <c r="Q132" s="107"/>
      <c r="R132" s="1028"/>
      <c r="S132" s="108"/>
      <c r="T132" s="906"/>
      <c r="U132" s="109"/>
      <c r="V132" s="906"/>
      <c r="W132" s="109"/>
      <c r="X132" s="906"/>
      <c r="Y132" s="109"/>
      <c r="Z132" s="906"/>
      <c r="AA132" s="109"/>
      <c r="AB132" s="906"/>
      <c r="AC132" s="109"/>
      <c r="AD132" s="906"/>
      <c r="AE132" s="109"/>
      <c r="AF132" s="906"/>
      <c r="AG132" s="110"/>
      <c r="AH132" s="858"/>
      <c r="AI132" s="858"/>
      <c r="AJ132" s="898"/>
      <c r="AK132" s="103">
        <f t="shared" si="314"/>
        <v>0</v>
      </c>
      <c r="AL132" s="111"/>
      <c r="AM132" s="112"/>
      <c r="AN132" s="112"/>
      <c r="AO132" s="112"/>
      <c r="AP132" s="112"/>
      <c r="AQ132" s="112"/>
      <c r="AR132" s="53">
        <f t="shared" si="315"/>
        <v>0</v>
      </c>
      <c r="AS132" s="113"/>
      <c r="AT132" s="112"/>
      <c r="AU132" s="53">
        <f>SUM(AS132:AT132)</f>
        <v>0</v>
      </c>
      <c r="AV132" s="113"/>
      <c r="AW132" s="112"/>
      <c r="AX132" s="112"/>
      <c r="AY132" s="112"/>
      <c r="AZ132" s="114"/>
      <c r="BA132" s="115"/>
      <c r="BB132" s="115"/>
      <c r="BC132" s="116"/>
    </row>
    <row r="133" spans="1:55" ht="9.9499999999999993" hidden="1" customHeight="1" thickBot="1" x14ac:dyDescent="0.25">
      <c r="A133" s="972"/>
      <c r="B133" s="975"/>
      <c r="C133" s="978"/>
      <c r="D133" s="1023"/>
      <c r="E133" s="987"/>
      <c r="F133" s="984"/>
      <c r="G133" s="1008"/>
      <c r="H133" s="990"/>
      <c r="I133" s="995"/>
      <c r="J133" s="996"/>
      <c r="K133" s="1026"/>
      <c r="L133" s="1004"/>
      <c r="M133" s="180"/>
      <c r="N133" s="181"/>
      <c r="O133" s="182"/>
      <c r="P133" s="117"/>
      <c r="Q133" s="117"/>
      <c r="R133" s="1029"/>
      <c r="S133" s="183"/>
      <c r="T133" s="907"/>
      <c r="U133" s="184"/>
      <c r="V133" s="907"/>
      <c r="W133" s="184"/>
      <c r="X133" s="907"/>
      <c r="Y133" s="184"/>
      <c r="Z133" s="907"/>
      <c r="AA133" s="184"/>
      <c r="AB133" s="907"/>
      <c r="AC133" s="184"/>
      <c r="AD133" s="907"/>
      <c r="AE133" s="184"/>
      <c r="AF133" s="907"/>
      <c r="AG133" s="185"/>
      <c r="AH133" s="859"/>
      <c r="AI133" s="859"/>
      <c r="AJ133" s="118"/>
      <c r="AK133" s="119"/>
      <c r="AL133" s="186"/>
      <c r="AM133" s="187"/>
      <c r="AN133" s="187"/>
      <c r="AO133" s="187"/>
      <c r="AP133" s="187"/>
      <c r="AQ133" s="187"/>
      <c r="AR133" s="120"/>
      <c r="AS133" s="188"/>
      <c r="AT133" s="187"/>
      <c r="AU133" s="120"/>
      <c r="AV133" s="188"/>
      <c r="AW133" s="187"/>
      <c r="AX133" s="187"/>
      <c r="AY133" s="187"/>
      <c r="AZ133" s="189"/>
      <c r="BA133" s="190"/>
      <c r="BB133" s="190"/>
      <c r="BC133" s="191"/>
    </row>
    <row r="134" spans="1:55" ht="6" hidden="1" customHeight="1" x14ac:dyDescent="0.2">
      <c r="A134" s="156"/>
      <c r="B134" s="192"/>
      <c r="C134" s="192"/>
      <c r="D134" s="192"/>
      <c r="E134" s="192"/>
      <c r="F134" s="192"/>
      <c r="G134" s="192"/>
      <c r="H134" s="192"/>
      <c r="I134" s="1005"/>
      <c r="J134" s="1005"/>
      <c r="K134" s="192"/>
      <c r="L134" s="192"/>
      <c r="M134" s="192"/>
      <c r="N134" s="192"/>
      <c r="O134" s="192"/>
      <c r="P134" s="192"/>
      <c r="Q134" s="192"/>
      <c r="R134" s="192"/>
      <c r="S134" s="192"/>
      <c r="T134" s="192"/>
      <c r="U134" s="192"/>
      <c r="V134" s="192"/>
      <c r="W134" s="192"/>
      <c r="X134" s="192"/>
      <c r="Y134" s="192"/>
      <c r="Z134" s="192"/>
      <c r="AA134" s="192"/>
      <c r="AB134" s="192"/>
      <c r="AC134" s="192"/>
      <c r="AD134" s="192"/>
      <c r="AE134" s="192"/>
      <c r="AF134" s="192"/>
      <c r="AG134" s="192"/>
      <c r="AH134" s="192"/>
      <c r="AI134" s="192"/>
      <c r="AJ134" s="192"/>
      <c r="AK134" s="193"/>
      <c r="AL134" s="193"/>
      <c r="AM134" s="193"/>
      <c r="AN134" s="193"/>
      <c r="AO134" s="193"/>
      <c r="AP134" s="193"/>
      <c r="AQ134" s="194"/>
      <c r="AR134" s="193"/>
      <c r="AS134" s="193"/>
      <c r="AT134" s="193"/>
      <c r="AU134" s="193"/>
      <c r="AV134" s="193"/>
      <c r="AW134" s="193"/>
      <c r="AX134" s="193"/>
      <c r="AY134" s="193"/>
      <c r="AZ134" s="193"/>
      <c r="BA134" s="193"/>
      <c r="BB134" s="193"/>
      <c r="BC134" s="156"/>
    </row>
    <row r="135" spans="1:55" ht="72" hidden="1" customHeight="1" x14ac:dyDescent="0.2">
      <c r="A135" s="970">
        <v>14</v>
      </c>
      <c r="B135" s="161" t="s">
        <v>1704</v>
      </c>
      <c r="C135" s="162" t="s">
        <v>1705</v>
      </c>
      <c r="D135" s="163" t="s">
        <v>21</v>
      </c>
      <c r="E135" s="163" t="s">
        <v>1892</v>
      </c>
      <c r="F135" s="162" t="s">
        <v>1706</v>
      </c>
      <c r="G135" s="164" t="s">
        <v>1678</v>
      </c>
      <c r="H135" s="164" t="s">
        <v>1679</v>
      </c>
      <c r="I135" s="165" t="s">
        <v>1908</v>
      </c>
      <c r="J135" s="166">
        <f>+$N$3</f>
        <v>2019</v>
      </c>
      <c r="K135" s="164" t="s">
        <v>1924</v>
      </c>
      <c r="L135" s="165" t="s">
        <v>1925</v>
      </c>
      <c r="M135" s="162" t="s">
        <v>1707</v>
      </c>
      <c r="N135" s="162" t="s">
        <v>1708</v>
      </c>
      <c r="O135" s="162" t="s">
        <v>1709</v>
      </c>
      <c r="P135" s="162" t="s">
        <v>1710</v>
      </c>
      <c r="Q135" s="162" t="s">
        <v>1711</v>
      </c>
      <c r="R135" s="167">
        <f t="shared" ref="R135" si="317">SUM(R136:R142)</f>
        <v>0</v>
      </c>
      <c r="S135" s="168">
        <f t="shared" ref="S135" si="318">SUM(S136:S142)</f>
        <v>0</v>
      </c>
      <c r="T135" s="169">
        <f t="shared" ref="T135" si="319">SUM(T136:T142)</f>
        <v>0</v>
      </c>
      <c r="U135" s="170">
        <f t="shared" ref="U135" si="320">SUM(U136:U142)</f>
        <v>0</v>
      </c>
      <c r="V135" s="169">
        <f t="shared" ref="V135" si="321">SUM(V136:V142)</f>
        <v>0</v>
      </c>
      <c r="W135" s="170">
        <f t="shared" ref="W135" si="322">SUM(W136:W142)</f>
        <v>0</v>
      </c>
      <c r="X135" s="169">
        <f t="shared" ref="X135" si="323">SUM(X136:X142)</f>
        <v>0</v>
      </c>
      <c r="Y135" s="170">
        <f t="shared" ref="Y135" si="324">SUM(Y136:Y142)</f>
        <v>0</v>
      </c>
      <c r="Z135" s="169">
        <f t="shared" ref="Z135" si="325">SUM(Z136:Z142)</f>
        <v>0</v>
      </c>
      <c r="AA135" s="170">
        <f t="shared" ref="AA135" si="326">SUM(AA136:AA142)</f>
        <v>0</v>
      </c>
      <c r="AB135" s="169">
        <f t="shared" ref="AB135" si="327">SUM(AB136:AB142)</f>
        <v>0</v>
      </c>
      <c r="AC135" s="170">
        <f t="shared" ref="AC135" si="328">SUM(AC136:AC142)</f>
        <v>0</v>
      </c>
      <c r="AD135" s="169">
        <f t="shared" ref="AD135" si="329">SUM(AD136:AD142)</f>
        <v>0</v>
      </c>
      <c r="AE135" s="170">
        <f t="shared" ref="AE135" si="330">SUM(AE136:AE142)</f>
        <v>0</v>
      </c>
      <c r="AF135" s="169">
        <f t="shared" ref="AF135" si="331">SUM(AF136:AF142)</f>
        <v>0</v>
      </c>
      <c r="AG135" s="171">
        <f t="shared" ref="AG135" si="332">SUM(AG136:AG142)</f>
        <v>0</v>
      </c>
      <c r="AH135" s="856"/>
      <c r="AI135" s="856"/>
      <c r="AJ135" s="172">
        <f t="shared" ref="AJ135" si="333">SUM(AJ136:AJ142)</f>
        <v>0</v>
      </c>
      <c r="AK135" s="173">
        <f t="shared" ref="AK135" si="334">SUM(AK136:AK142)</f>
        <v>0</v>
      </c>
      <c r="AL135" s="41">
        <f t="shared" ref="AL135" si="335">SUM(AL136:AL142)</f>
        <v>0</v>
      </c>
      <c r="AM135" s="42">
        <f t="shared" ref="AM135" si="336">SUM(AM136:AM142)</f>
        <v>0</v>
      </c>
      <c r="AN135" s="42">
        <f t="shared" ref="AN135" si="337">SUM(AN136:AN142)</f>
        <v>0</v>
      </c>
      <c r="AO135" s="42">
        <f t="shared" ref="AO135" si="338">SUM(AO136:AO142)</f>
        <v>0</v>
      </c>
      <c r="AP135" s="42">
        <f t="shared" ref="AP135" si="339">SUM(AP136:AP142)</f>
        <v>0</v>
      </c>
      <c r="AQ135" s="42">
        <f t="shared" ref="AQ135" si="340">SUM(AQ136:AQ142)</f>
        <v>0</v>
      </c>
      <c r="AR135" s="43">
        <f t="shared" ref="AR135" si="341">SUM(AR136:AR142)</f>
        <v>0</v>
      </c>
      <c r="AS135" s="104">
        <f t="shared" ref="AS135" si="342">SUM(AS136:AS142)</f>
        <v>0</v>
      </c>
      <c r="AT135" s="42">
        <f t="shared" ref="AT135" si="343">SUM(AT136:AT142)</f>
        <v>0</v>
      </c>
      <c r="AU135" s="43">
        <f t="shared" ref="AU135" si="344">SUM(AU136:AU142)</f>
        <v>0</v>
      </c>
      <c r="AV135" s="104">
        <f t="shared" ref="AV135" si="345">SUM(AV136:AV142)</f>
        <v>0</v>
      </c>
      <c r="AW135" s="42">
        <f t="shared" ref="AW135" si="346">SUM(AW136:AW142)</f>
        <v>0</v>
      </c>
      <c r="AX135" s="42">
        <f t="shared" ref="AX135" si="347">SUM(AX136:AX142)</f>
        <v>0</v>
      </c>
      <c r="AY135" s="42">
        <f t="shared" ref="AY135" si="348">SUM(AY136:AY142)</f>
        <v>0</v>
      </c>
      <c r="AZ135" s="105">
        <f t="shared" ref="AZ135" si="349">SUM(AZ136:AZ142)</f>
        <v>0</v>
      </c>
      <c r="BA135" s="44" t="s">
        <v>1684</v>
      </c>
      <c r="BB135" s="44" t="s">
        <v>1685</v>
      </c>
      <c r="BC135" s="45" t="s">
        <v>1686</v>
      </c>
    </row>
    <row r="136" spans="1:55" ht="17.25" hidden="1" customHeight="1" x14ac:dyDescent="0.2">
      <c r="A136" s="971"/>
      <c r="B136" s="973" t="str">
        <f>VLOOKUP($D$9,'PROYECTOS REGISTRADOS'!$A$2:$D$82,4,0)</f>
        <v>Conservación de las microcuencas del Municipio de Tocancipá, Cundinamarca, Centro Oriente</v>
      </c>
      <c r="C136" s="976" t="str">
        <f>VLOOKUP($D$9,'PROYECTOS REGISTRADOS'!$A$2:$D$82,3,0)</f>
        <v>2016-25817-0007</v>
      </c>
      <c r="D136" s="1021"/>
      <c r="E136" s="985" t="str">
        <f>IF(D136=0,"0-0",(VLOOKUP(D136,'CONSOLIDADO PLAN DESARROLLO'!$EL$9:$ET$304,2,0)))</f>
        <v>0-0</v>
      </c>
      <c r="F136" s="982" t="str">
        <f>IF(D136=0,"0-0",(VLOOKUP(D136,'CONSOLIDADO PLAN DESARROLLO'!$EL$9:$ET$304,3,0)))</f>
        <v>0-0</v>
      </c>
      <c r="G136" s="1006" t="str">
        <f>IF(D136=0,"0-0",(VLOOKUP(D136,'CONSOLIDADO PLAN DESARROLLO'!$EL$9:$ET$304,4,0)))</f>
        <v>0-0</v>
      </c>
      <c r="H136" s="988" t="str">
        <f>IF(D136=0,"0-0",(VLOOKUP(D136,'CONSOLIDADO PLAN DESARROLLO'!$EL$9:$ET$304,5,0)))</f>
        <v>0-0</v>
      </c>
      <c r="I136" s="991" t="str">
        <f>IF(D136=0,"0-0",(VLOOKUP(D136,'CONSOLIDADO PLAN DESARROLLO'!$EL$9:$ET$304,$R$3,0)))</f>
        <v>0-0</v>
      </c>
      <c r="J136" s="992"/>
      <c r="K136" s="1024"/>
      <c r="L136" s="1002"/>
      <c r="M136" s="174"/>
      <c r="N136" s="175"/>
      <c r="O136" s="176"/>
      <c r="P136" s="46"/>
      <c r="Q136" s="47"/>
      <c r="R136" s="1027"/>
      <c r="S136" s="48"/>
      <c r="T136" s="905"/>
      <c r="U136" s="49"/>
      <c r="V136" s="905"/>
      <c r="W136" s="49"/>
      <c r="X136" s="905"/>
      <c r="Y136" s="49"/>
      <c r="Z136" s="905"/>
      <c r="AA136" s="49"/>
      <c r="AB136" s="905"/>
      <c r="AC136" s="49"/>
      <c r="AD136" s="905"/>
      <c r="AE136" s="49"/>
      <c r="AF136" s="905"/>
      <c r="AG136" s="50"/>
      <c r="AH136" s="857"/>
      <c r="AI136" s="857"/>
      <c r="AJ136" s="896">
        <f>+R136+T136+V136+X136+Z136+AB136+AD136+AF136</f>
        <v>0</v>
      </c>
      <c r="AK136" s="103">
        <f t="shared" ref="AK136:AK141" si="350">AC136+AE136+AG136+S136+U136+W136+Y136+AA136</f>
        <v>0</v>
      </c>
      <c r="AL136" s="51"/>
      <c r="AM136" s="52"/>
      <c r="AN136" s="52"/>
      <c r="AO136" s="52"/>
      <c r="AP136" s="52"/>
      <c r="AQ136" s="52"/>
      <c r="AR136" s="53">
        <f t="shared" ref="AR136:AR141" si="351">SUM(AL136:AQ136)</f>
        <v>0</v>
      </c>
      <c r="AS136" s="54"/>
      <c r="AT136" s="52"/>
      <c r="AU136" s="53">
        <f t="shared" ref="AU136:AU140" si="352">SUM(AS136:AT136)</f>
        <v>0</v>
      </c>
      <c r="AV136" s="54"/>
      <c r="AW136" s="52"/>
      <c r="AX136" s="52"/>
      <c r="AY136" s="52"/>
      <c r="AZ136" s="55"/>
      <c r="BA136" s="56"/>
      <c r="BB136" s="56"/>
      <c r="BC136" s="57"/>
    </row>
    <row r="137" spans="1:55" ht="17.25" hidden="1" customHeight="1" x14ac:dyDescent="0.2">
      <c r="A137" s="971"/>
      <c r="B137" s="973"/>
      <c r="C137" s="976"/>
      <c r="D137" s="1021"/>
      <c r="E137" s="986"/>
      <c r="F137" s="982"/>
      <c r="G137" s="1006"/>
      <c r="H137" s="988"/>
      <c r="I137" s="993"/>
      <c r="J137" s="994"/>
      <c r="K137" s="1024"/>
      <c r="L137" s="1003"/>
      <c r="M137" s="174"/>
      <c r="N137" s="175"/>
      <c r="O137" s="176"/>
      <c r="P137" s="46"/>
      <c r="Q137" s="47"/>
      <c r="R137" s="1028"/>
      <c r="S137" s="48"/>
      <c r="T137" s="906"/>
      <c r="U137" s="49"/>
      <c r="V137" s="906"/>
      <c r="W137" s="49"/>
      <c r="X137" s="906"/>
      <c r="Y137" s="49"/>
      <c r="Z137" s="906"/>
      <c r="AA137" s="49"/>
      <c r="AB137" s="906"/>
      <c r="AC137" s="49"/>
      <c r="AD137" s="906"/>
      <c r="AE137" s="49"/>
      <c r="AF137" s="906"/>
      <c r="AG137" s="50"/>
      <c r="AH137" s="858"/>
      <c r="AI137" s="858"/>
      <c r="AJ137" s="897"/>
      <c r="AK137" s="103">
        <f t="shared" si="350"/>
        <v>0</v>
      </c>
      <c r="AL137" s="51"/>
      <c r="AM137" s="52"/>
      <c r="AN137" s="52"/>
      <c r="AO137" s="52"/>
      <c r="AP137" s="52"/>
      <c r="AQ137" s="52"/>
      <c r="AR137" s="53">
        <f t="shared" si="351"/>
        <v>0</v>
      </c>
      <c r="AS137" s="54"/>
      <c r="AT137" s="52"/>
      <c r="AU137" s="53">
        <f t="shared" si="352"/>
        <v>0</v>
      </c>
      <c r="AV137" s="54"/>
      <c r="AW137" s="52"/>
      <c r="AX137" s="52"/>
      <c r="AY137" s="52"/>
      <c r="AZ137" s="55"/>
      <c r="BA137" s="56"/>
      <c r="BB137" s="56"/>
      <c r="BC137" s="57"/>
    </row>
    <row r="138" spans="1:55" ht="17.25" hidden="1" customHeight="1" x14ac:dyDescent="0.2">
      <c r="A138" s="971"/>
      <c r="B138" s="973"/>
      <c r="C138" s="976"/>
      <c r="D138" s="1021"/>
      <c r="E138" s="986"/>
      <c r="F138" s="982"/>
      <c r="G138" s="1006"/>
      <c r="H138" s="988"/>
      <c r="I138" s="993"/>
      <c r="J138" s="994"/>
      <c r="K138" s="1024"/>
      <c r="L138" s="1003"/>
      <c r="M138" s="174"/>
      <c r="N138" s="175"/>
      <c r="O138" s="176"/>
      <c r="P138" s="46"/>
      <c r="Q138" s="47"/>
      <c r="R138" s="1028"/>
      <c r="S138" s="48"/>
      <c r="T138" s="906"/>
      <c r="U138" s="49"/>
      <c r="V138" s="906"/>
      <c r="W138" s="49"/>
      <c r="X138" s="906"/>
      <c r="Y138" s="49"/>
      <c r="Z138" s="906"/>
      <c r="AA138" s="49"/>
      <c r="AB138" s="906"/>
      <c r="AC138" s="49"/>
      <c r="AD138" s="906"/>
      <c r="AE138" s="49"/>
      <c r="AF138" s="906"/>
      <c r="AG138" s="50"/>
      <c r="AH138" s="858"/>
      <c r="AI138" s="858"/>
      <c r="AJ138" s="897"/>
      <c r="AK138" s="103">
        <f t="shared" si="350"/>
        <v>0</v>
      </c>
      <c r="AL138" s="51"/>
      <c r="AM138" s="52"/>
      <c r="AN138" s="52"/>
      <c r="AO138" s="52"/>
      <c r="AP138" s="52"/>
      <c r="AQ138" s="52"/>
      <c r="AR138" s="53">
        <f t="shared" si="351"/>
        <v>0</v>
      </c>
      <c r="AS138" s="54"/>
      <c r="AT138" s="52"/>
      <c r="AU138" s="53">
        <f t="shared" si="352"/>
        <v>0</v>
      </c>
      <c r="AV138" s="54"/>
      <c r="AW138" s="52"/>
      <c r="AX138" s="52"/>
      <c r="AY138" s="52"/>
      <c r="AZ138" s="55"/>
      <c r="BA138" s="56"/>
      <c r="BB138" s="56"/>
      <c r="BC138" s="57"/>
    </row>
    <row r="139" spans="1:55" ht="17.25" hidden="1" customHeight="1" x14ac:dyDescent="0.2">
      <c r="A139" s="971"/>
      <c r="B139" s="973"/>
      <c r="C139" s="976"/>
      <c r="D139" s="1021"/>
      <c r="E139" s="986"/>
      <c r="F139" s="982"/>
      <c r="G139" s="1006"/>
      <c r="H139" s="988"/>
      <c r="I139" s="993"/>
      <c r="J139" s="994"/>
      <c r="K139" s="1024"/>
      <c r="L139" s="1003"/>
      <c r="M139" s="174"/>
      <c r="N139" s="175"/>
      <c r="O139" s="176"/>
      <c r="P139" s="46"/>
      <c r="Q139" s="47"/>
      <c r="R139" s="1028"/>
      <c r="S139" s="48"/>
      <c r="T139" s="906"/>
      <c r="U139" s="49"/>
      <c r="V139" s="906"/>
      <c r="W139" s="49"/>
      <c r="X139" s="906"/>
      <c r="Y139" s="49"/>
      <c r="Z139" s="906"/>
      <c r="AA139" s="49"/>
      <c r="AB139" s="906"/>
      <c r="AC139" s="49"/>
      <c r="AD139" s="906"/>
      <c r="AE139" s="49"/>
      <c r="AF139" s="906"/>
      <c r="AG139" s="50"/>
      <c r="AH139" s="858"/>
      <c r="AI139" s="858"/>
      <c r="AJ139" s="897"/>
      <c r="AK139" s="103">
        <f t="shared" si="350"/>
        <v>0</v>
      </c>
      <c r="AL139" s="51"/>
      <c r="AM139" s="52"/>
      <c r="AN139" s="52"/>
      <c r="AO139" s="52"/>
      <c r="AP139" s="52"/>
      <c r="AQ139" s="52"/>
      <c r="AR139" s="53">
        <f t="shared" si="351"/>
        <v>0</v>
      </c>
      <c r="AS139" s="54"/>
      <c r="AT139" s="52"/>
      <c r="AU139" s="53">
        <f t="shared" si="352"/>
        <v>0</v>
      </c>
      <c r="AV139" s="54"/>
      <c r="AW139" s="52"/>
      <c r="AX139" s="52"/>
      <c r="AY139" s="52"/>
      <c r="AZ139" s="55"/>
      <c r="BA139" s="56"/>
      <c r="BB139" s="56"/>
      <c r="BC139" s="57"/>
    </row>
    <row r="140" spans="1:55" ht="17.25" hidden="1" customHeight="1" x14ac:dyDescent="0.2">
      <c r="A140" s="971"/>
      <c r="B140" s="973"/>
      <c r="C140" s="976"/>
      <c r="D140" s="1021"/>
      <c r="E140" s="986"/>
      <c r="F140" s="982"/>
      <c r="G140" s="1006"/>
      <c r="H140" s="988"/>
      <c r="I140" s="993"/>
      <c r="J140" s="994"/>
      <c r="K140" s="1024"/>
      <c r="L140" s="1003"/>
      <c r="M140" s="174"/>
      <c r="N140" s="175"/>
      <c r="O140" s="176"/>
      <c r="P140" s="46"/>
      <c r="Q140" s="47"/>
      <c r="R140" s="1028"/>
      <c r="S140" s="48"/>
      <c r="T140" s="906"/>
      <c r="U140" s="49"/>
      <c r="V140" s="906"/>
      <c r="W140" s="49"/>
      <c r="X140" s="906"/>
      <c r="Y140" s="49"/>
      <c r="Z140" s="906"/>
      <c r="AA140" s="49"/>
      <c r="AB140" s="906"/>
      <c r="AC140" s="49"/>
      <c r="AD140" s="906"/>
      <c r="AE140" s="49"/>
      <c r="AF140" s="906"/>
      <c r="AG140" s="50"/>
      <c r="AH140" s="858"/>
      <c r="AI140" s="858"/>
      <c r="AJ140" s="897"/>
      <c r="AK140" s="103">
        <f t="shared" si="350"/>
        <v>0</v>
      </c>
      <c r="AL140" s="51"/>
      <c r="AM140" s="52"/>
      <c r="AN140" s="52"/>
      <c r="AO140" s="52"/>
      <c r="AP140" s="52"/>
      <c r="AQ140" s="52"/>
      <c r="AR140" s="53">
        <f t="shared" si="351"/>
        <v>0</v>
      </c>
      <c r="AS140" s="54"/>
      <c r="AT140" s="52"/>
      <c r="AU140" s="53">
        <f t="shared" si="352"/>
        <v>0</v>
      </c>
      <c r="AV140" s="54"/>
      <c r="AW140" s="52"/>
      <c r="AX140" s="52"/>
      <c r="AY140" s="52"/>
      <c r="AZ140" s="55"/>
      <c r="BA140" s="56"/>
      <c r="BB140" s="56"/>
      <c r="BC140" s="57"/>
    </row>
    <row r="141" spans="1:55" ht="17.25" hidden="1" customHeight="1" x14ac:dyDescent="0.2">
      <c r="A141" s="971"/>
      <c r="B141" s="974"/>
      <c r="C141" s="977"/>
      <c r="D141" s="1022"/>
      <c r="E141" s="986"/>
      <c r="F141" s="983"/>
      <c r="G141" s="1007"/>
      <c r="H141" s="989"/>
      <c r="I141" s="993"/>
      <c r="J141" s="994"/>
      <c r="K141" s="1025"/>
      <c r="L141" s="1003"/>
      <c r="M141" s="177"/>
      <c r="N141" s="178"/>
      <c r="O141" s="179"/>
      <c r="P141" s="106"/>
      <c r="Q141" s="107"/>
      <c r="R141" s="1028"/>
      <c r="S141" s="108"/>
      <c r="T141" s="906"/>
      <c r="U141" s="109"/>
      <c r="V141" s="906"/>
      <c r="W141" s="109"/>
      <c r="X141" s="906"/>
      <c r="Y141" s="109"/>
      <c r="Z141" s="906"/>
      <c r="AA141" s="109"/>
      <c r="AB141" s="906"/>
      <c r="AC141" s="109"/>
      <c r="AD141" s="906"/>
      <c r="AE141" s="109"/>
      <c r="AF141" s="906"/>
      <c r="AG141" s="110"/>
      <c r="AH141" s="858"/>
      <c r="AI141" s="858"/>
      <c r="AJ141" s="898"/>
      <c r="AK141" s="103">
        <f t="shared" si="350"/>
        <v>0</v>
      </c>
      <c r="AL141" s="111"/>
      <c r="AM141" s="112"/>
      <c r="AN141" s="112"/>
      <c r="AO141" s="112"/>
      <c r="AP141" s="112"/>
      <c r="AQ141" s="112"/>
      <c r="AR141" s="53">
        <f t="shared" si="351"/>
        <v>0</v>
      </c>
      <c r="AS141" s="113"/>
      <c r="AT141" s="112"/>
      <c r="AU141" s="53">
        <f>SUM(AS141:AT141)</f>
        <v>0</v>
      </c>
      <c r="AV141" s="113"/>
      <c r="AW141" s="112"/>
      <c r="AX141" s="112"/>
      <c r="AY141" s="112"/>
      <c r="AZ141" s="114"/>
      <c r="BA141" s="115"/>
      <c r="BB141" s="115"/>
      <c r="BC141" s="116"/>
    </row>
    <row r="142" spans="1:55" ht="9.9499999999999993" hidden="1" customHeight="1" thickBot="1" x14ac:dyDescent="0.25">
      <c r="A142" s="972"/>
      <c r="B142" s="975"/>
      <c r="C142" s="978"/>
      <c r="D142" s="1023"/>
      <c r="E142" s="987"/>
      <c r="F142" s="984"/>
      <c r="G142" s="1008"/>
      <c r="H142" s="990"/>
      <c r="I142" s="995"/>
      <c r="J142" s="996"/>
      <c r="K142" s="1026"/>
      <c r="L142" s="1004"/>
      <c r="M142" s="180"/>
      <c r="N142" s="181"/>
      <c r="O142" s="182"/>
      <c r="P142" s="117"/>
      <c r="Q142" s="117"/>
      <c r="R142" s="1029"/>
      <c r="S142" s="183"/>
      <c r="T142" s="907"/>
      <c r="U142" s="184"/>
      <c r="V142" s="907"/>
      <c r="W142" s="184"/>
      <c r="X142" s="907"/>
      <c r="Y142" s="184"/>
      <c r="Z142" s="907"/>
      <c r="AA142" s="184"/>
      <c r="AB142" s="907"/>
      <c r="AC142" s="184"/>
      <c r="AD142" s="907"/>
      <c r="AE142" s="184"/>
      <c r="AF142" s="907"/>
      <c r="AG142" s="185"/>
      <c r="AH142" s="859"/>
      <c r="AI142" s="859"/>
      <c r="AJ142" s="118"/>
      <c r="AK142" s="119"/>
      <c r="AL142" s="186"/>
      <c r="AM142" s="187"/>
      <c r="AN142" s="187"/>
      <c r="AO142" s="187"/>
      <c r="AP142" s="187"/>
      <c r="AQ142" s="187"/>
      <c r="AR142" s="120"/>
      <c r="AS142" s="188"/>
      <c r="AT142" s="187"/>
      <c r="AU142" s="120"/>
      <c r="AV142" s="188"/>
      <c r="AW142" s="187"/>
      <c r="AX142" s="187"/>
      <c r="AY142" s="187"/>
      <c r="AZ142" s="189"/>
      <c r="BA142" s="190"/>
      <c r="BB142" s="190"/>
      <c r="BC142" s="191"/>
    </row>
    <row r="143" spans="1:55" ht="6" hidden="1" customHeight="1" x14ac:dyDescent="0.2">
      <c r="A143" s="156"/>
      <c r="B143" s="192"/>
      <c r="C143" s="192"/>
      <c r="D143" s="192"/>
      <c r="E143" s="192"/>
      <c r="F143" s="192"/>
      <c r="G143" s="192"/>
      <c r="H143" s="192"/>
      <c r="I143" s="1005"/>
      <c r="J143" s="1005"/>
      <c r="K143" s="192"/>
      <c r="L143" s="192"/>
      <c r="M143" s="192"/>
      <c r="N143" s="192"/>
      <c r="O143" s="192"/>
      <c r="P143" s="192"/>
      <c r="Q143" s="192"/>
      <c r="R143" s="192"/>
      <c r="S143" s="192"/>
      <c r="T143" s="192"/>
      <c r="U143" s="192"/>
      <c r="V143" s="192"/>
      <c r="W143" s="192"/>
      <c r="X143" s="192"/>
      <c r="Y143" s="192"/>
      <c r="Z143" s="192"/>
      <c r="AA143" s="192"/>
      <c r="AB143" s="192"/>
      <c r="AC143" s="192"/>
      <c r="AD143" s="192"/>
      <c r="AE143" s="192"/>
      <c r="AF143" s="192"/>
      <c r="AG143" s="192"/>
      <c r="AH143" s="192"/>
      <c r="AI143" s="192"/>
      <c r="AJ143" s="192"/>
      <c r="AK143" s="193"/>
      <c r="AL143" s="193"/>
      <c r="AM143" s="193"/>
      <c r="AN143" s="193"/>
      <c r="AO143" s="193"/>
      <c r="AP143" s="193"/>
      <c r="AQ143" s="194"/>
      <c r="AR143" s="193"/>
      <c r="AS143" s="193"/>
      <c r="AT143" s="193"/>
      <c r="AU143" s="193"/>
      <c r="AV143" s="193"/>
      <c r="AW143" s="193"/>
      <c r="AX143" s="193"/>
      <c r="AY143" s="193"/>
      <c r="AZ143" s="193"/>
      <c r="BA143" s="193"/>
      <c r="BB143" s="193"/>
      <c r="BC143" s="156"/>
    </row>
    <row r="144" spans="1:55" ht="72" hidden="1" customHeight="1" x14ac:dyDescent="0.2">
      <c r="A144" s="970">
        <v>15</v>
      </c>
      <c r="B144" s="161" t="s">
        <v>1704</v>
      </c>
      <c r="C144" s="162" t="s">
        <v>1705</v>
      </c>
      <c r="D144" s="163" t="s">
        <v>21</v>
      </c>
      <c r="E144" s="163" t="s">
        <v>1892</v>
      </c>
      <c r="F144" s="162" t="s">
        <v>1706</v>
      </c>
      <c r="G144" s="164" t="s">
        <v>1678</v>
      </c>
      <c r="H144" s="164" t="s">
        <v>1679</v>
      </c>
      <c r="I144" s="165" t="s">
        <v>1908</v>
      </c>
      <c r="J144" s="166">
        <f>+$N$3</f>
        <v>2019</v>
      </c>
      <c r="K144" s="164" t="s">
        <v>1924</v>
      </c>
      <c r="L144" s="165" t="s">
        <v>1925</v>
      </c>
      <c r="M144" s="162" t="s">
        <v>1707</v>
      </c>
      <c r="N144" s="162" t="s">
        <v>1708</v>
      </c>
      <c r="O144" s="162" t="s">
        <v>1709</v>
      </c>
      <c r="P144" s="162" t="s">
        <v>1710</v>
      </c>
      <c r="Q144" s="162" t="s">
        <v>1711</v>
      </c>
      <c r="R144" s="167">
        <f t="shared" ref="R144" si="353">SUM(R145:R151)</f>
        <v>0</v>
      </c>
      <c r="S144" s="168">
        <f t="shared" ref="S144" si="354">SUM(S145:S151)</f>
        <v>0</v>
      </c>
      <c r="T144" s="169">
        <f t="shared" ref="T144" si="355">SUM(T145:T151)</f>
        <v>0</v>
      </c>
      <c r="U144" s="170">
        <f t="shared" ref="U144" si="356">SUM(U145:U151)</f>
        <v>0</v>
      </c>
      <c r="V144" s="169">
        <f t="shared" ref="V144" si="357">SUM(V145:V151)</f>
        <v>0</v>
      </c>
      <c r="W144" s="170">
        <f t="shared" ref="W144" si="358">SUM(W145:W151)</f>
        <v>0</v>
      </c>
      <c r="X144" s="169">
        <f t="shared" ref="X144" si="359">SUM(X145:X151)</f>
        <v>0</v>
      </c>
      <c r="Y144" s="170">
        <f t="shared" ref="Y144" si="360">SUM(Y145:Y151)</f>
        <v>0</v>
      </c>
      <c r="Z144" s="169">
        <f t="shared" ref="Z144" si="361">SUM(Z145:Z151)</f>
        <v>0</v>
      </c>
      <c r="AA144" s="170">
        <f t="shared" ref="AA144" si="362">SUM(AA145:AA151)</f>
        <v>0</v>
      </c>
      <c r="AB144" s="169">
        <f t="shared" ref="AB144" si="363">SUM(AB145:AB151)</f>
        <v>0</v>
      </c>
      <c r="AC144" s="170">
        <f t="shared" ref="AC144" si="364">SUM(AC145:AC151)</f>
        <v>0</v>
      </c>
      <c r="AD144" s="169">
        <f t="shared" ref="AD144" si="365">SUM(AD145:AD151)</f>
        <v>0</v>
      </c>
      <c r="AE144" s="170">
        <f t="shared" ref="AE144" si="366">SUM(AE145:AE151)</f>
        <v>0</v>
      </c>
      <c r="AF144" s="169">
        <f t="shared" ref="AF144" si="367">SUM(AF145:AF151)</f>
        <v>0</v>
      </c>
      <c r="AG144" s="171">
        <f t="shared" ref="AG144" si="368">SUM(AG145:AG151)</f>
        <v>0</v>
      </c>
      <c r="AH144" s="856"/>
      <c r="AI144" s="856"/>
      <c r="AJ144" s="172">
        <f t="shared" ref="AJ144" si="369">SUM(AJ145:AJ151)</f>
        <v>0</v>
      </c>
      <c r="AK144" s="173">
        <f t="shared" ref="AK144" si="370">SUM(AK145:AK151)</f>
        <v>0</v>
      </c>
      <c r="AL144" s="41">
        <f t="shared" ref="AL144" si="371">SUM(AL145:AL151)</f>
        <v>0</v>
      </c>
      <c r="AM144" s="42">
        <f t="shared" ref="AM144" si="372">SUM(AM145:AM151)</f>
        <v>0</v>
      </c>
      <c r="AN144" s="42">
        <f t="shared" ref="AN144" si="373">SUM(AN145:AN151)</f>
        <v>0</v>
      </c>
      <c r="AO144" s="42">
        <f t="shared" ref="AO144" si="374">SUM(AO145:AO151)</f>
        <v>0</v>
      </c>
      <c r="AP144" s="42">
        <f t="shared" ref="AP144" si="375">SUM(AP145:AP151)</f>
        <v>0</v>
      </c>
      <c r="AQ144" s="42">
        <f t="shared" ref="AQ144" si="376">SUM(AQ145:AQ151)</f>
        <v>0</v>
      </c>
      <c r="AR144" s="43">
        <f t="shared" ref="AR144" si="377">SUM(AR145:AR151)</f>
        <v>0</v>
      </c>
      <c r="AS144" s="104">
        <f t="shared" ref="AS144" si="378">SUM(AS145:AS151)</f>
        <v>0</v>
      </c>
      <c r="AT144" s="42">
        <f t="shared" ref="AT144" si="379">SUM(AT145:AT151)</f>
        <v>0</v>
      </c>
      <c r="AU144" s="43">
        <f t="shared" ref="AU144" si="380">SUM(AU145:AU151)</f>
        <v>0</v>
      </c>
      <c r="AV144" s="104">
        <f t="shared" ref="AV144" si="381">SUM(AV145:AV151)</f>
        <v>0</v>
      </c>
      <c r="AW144" s="42">
        <f t="shared" ref="AW144" si="382">SUM(AW145:AW151)</f>
        <v>0</v>
      </c>
      <c r="AX144" s="42">
        <f t="shared" ref="AX144" si="383">SUM(AX145:AX151)</f>
        <v>0</v>
      </c>
      <c r="AY144" s="42">
        <f t="shared" ref="AY144" si="384">SUM(AY145:AY151)</f>
        <v>0</v>
      </c>
      <c r="AZ144" s="105">
        <f t="shared" ref="AZ144" si="385">SUM(AZ145:AZ151)</f>
        <v>0</v>
      </c>
      <c r="BA144" s="44" t="s">
        <v>1684</v>
      </c>
      <c r="BB144" s="44" t="s">
        <v>1685</v>
      </c>
      <c r="BC144" s="45" t="s">
        <v>1686</v>
      </c>
    </row>
    <row r="145" spans="1:55" ht="17.25" hidden="1" customHeight="1" x14ac:dyDescent="0.2">
      <c r="A145" s="971"/>
      <c r="B145" s="973" t="str">
        <f>VLOOKUP($D$9,'PROYECTOS REGISTRADOS'!$A$2:$D$82,4,0)</f>
        <v>Conservación de las microcuencas del Municipio de Tocancipá, Cundinamarca, Centro Oriente</v>
      </c>
      <c r="C145" s="976" t="str">
        <f>VLOOKUP($D$9,'PROYECTOS REGISTRADOS'!$A$2:$D$82,3,0)</f>
        <v>2016-25817-0007</v>
      </c>
      <c r="D145" s="1021"/>
      <c r="E145" s="985" t="str">
        <f>IF(D145=0,"0-0",(VLOOKUP(D145,'CONSOLIDADO PLAN DESARROLLO'!$EL$9:$ET$304,2,0)))</f>
        <v>0-0</v>
      </c>
      <c r="F145" s="982" t="str">
        <f>IF(D145=0,"0-0",(VLOOKUP(D145,'CONSOLIDADO PLAN DESARROLLO'!$EL$9:$ET$304,3,0)))</f>
        <v>0-0</v>
      </c>
      <c r="G145" s="1006" t="str">
        <f>IF(D145=0,"0-0",(VLOOKUP(D145,'CONSOLIDADO PLAN DESARROLLO'!$EL$9:$ET$304,4,0)))</f>
        <v>0-0</v>
      </c>
      <c r="H145" s="988" t="str">
        <f>IF(D145=0,"0-0",(VLOOKUP(D145,'CONSOLIDADO PLAN DESARROLLO'!$EL$9:$ET$304,5,0)))</f>
        <v>0-0</v>
      </c>
      <c r="I145" s="991" t="str">
        <f>IF(D145=0,"0-0",(VLOOKUP(D145,'CONSOLIDADO PLAN DESARROLLO'!$EL$9:$ET$304,$R$3,0)))</f>
        <v>0-0</v>
      </c>
      <c r="J145" s="992"/>
      <c r="K145" s="1024"/>
      <c r="L145" s="1002"/>
      <c r="M145" s="174"/>
      <c r="N145" s="175"/>
      <c r="O145" s="176"/>
      <c r="P145" s="46"/>
      <c r="Q145" s="47"/>
      <c r="R145" s="1027"/>
      <c r="S145" s="48"/>
      <c r="T145" s="905"/>
      <c r="U145" s="49"/>
      <c r="V145" s="905"/>
      <c r="W145" s="49"/>
      <c r="X145" s="905"/>
      <c r="Y145" s="49"/>
      <c r="Z145" s="905"/>
      <c r="AA145" s="49"/>
      <c r="AB145" s="905"/>
      <c r="AC145" s="49"/>
      <c r="AD145" s="905"/>
      <c r="AE145" s="49"/>
      <c r="AF145" s="905"/>
      <c r="AG145" s="50"/>
      <c r="AH145" s="857"/>
      <c r="AI145" s="857"/>
      <c r="AJ145" s="896">
        <f>+R145+T145+V145+X145+Z145+AB145+AD145+AF145</f>
        <v>0</v>
      </c>
      <c r="AK145" s="103">
        <f t="shared" ref="AK145:AK150" si="386">AC145+AE145+AG145+S145+U145+W145+Y145+AA145</f>
        <v>0</v>
      </c>
      <c r="AL145" s="51"/>
      <c r="AM145" s="52"/>
      <c r="AN145" s="52"/>
      <c r="AO145" s="52"/>
      <c r="AP145" s="52"/>
      <c r="AQ145" s="52"/>
      <c r="AR145" s="53">
        <f t="shared" ref="AR145:AR150" si="387">SUM(AL145:AQ145)</f>
        <v>0</v>
      </c>
      <c r="AS145" s="54"/>
      <c r="AT145" s="52"/>
      <c r="AU145" s="53">
        <f t="shared" ref="AU145:AU149" si="388">SUM(AS145:AT145)</f>
        <v>0</v>
      </c>
      <c r="AV145" s="54"/>
      <c r="AW145" s="52"/>
      <c r="AX145" s="52"/>
      <c r="AY145" s="52"/>
      <c r="AZ145" s="55"/>
      <c r="BA145" s="56"/>
      <c r="BB145" s="56"/>
      <c r="BC145" s="57"/>
    </row>
    <row r="146" spans="1:55" ht="17.25" hidden="1" customHeight="1" x14ac:dyDescent="0.2">
      <c r="A146" s="971"/>
      <c r="B146" s="973"/>
      <c r="C146" s="976"/>
      <c r="D146" s="1021"/>
      <c r="E146" s="986"/>
      <c r="F146" s="982"/>
      <c r="G146" s="1006"/>
      <c r="H146" s="988"/>
      <c r="I146" s="993"/>
      <c r="J146" s="994"/>
      <c r="K146" s="1024"/>
      <c r="L146" s="1003"/>
      <c r="M146" s="174"/>
      <c r="N146" s="175"/>
      <c r="O146" s="176"/>
      <c r="P146" s="46"/>
      <c r="Q146" s="47"/>
      <c r="R146" s="1028"/>
      <c r="S146" s="48"/>
      <c r="T146" s="906"/>
      <c r="U146" s="49"/>
      <c r="V146" s="906"/>
      <c r="W146" s="49"/>
      <c r="X146" s="906"/>
      <c r="Y146" s="49"/>
      <c r="Z146" s="906"/>
      <c r="AA146" s="49"/>
      <c r="AB146" s="906"/>
      <c r="AC146" s="49"/>
      <c r="AD146" s="906"/>
      <c r="AE146" s="49"/>
      <c r="AF146" s="906"/>
      <c r="AG146" s="50"/>
      <c r="AH146" s="858"/>
      <c r="AI146" s="858"/>
      <c r="AJ146" s="897"/>
      <c r="AK146" s="103">
        <f t="shared" si="386"/>
        <v>0</v>
      </c>
      <c r="AL146" s="51"/>
      <c r="AM146" s="52"/>
      <c r="AN146" s="52"/>
      <c r="AO146" s="52"/>
      <c r="AP146" s="52"/>
      <c r="AQ146" s="52"/>
      <c r="AR146" s="53">
        <f t="shared" si="387"/>
        <v>0</v>
      </c>
      <c r="AS146" s="54"/>
      <c r="AT146" s="52"/>
      <c r="AU146" s="53">
        <f t="shared" si="388"/>
        <v>0</v>
      </c>
      <c r="AV146" s="54"/>
      <c r="AW146" s="52"/>
      <c r="AX146" s="52"/>
      <c r="AY146" s="52"/>
      <c r="AZ146" s="55"/>
      <c r="BA146" s="56"/>
      <c r="BB146" s="56"/>
      <c r="BC146" s="57"/>
    </row>
    <row r="147" spans="1:55" ht="17.25" hidden="1" customHeight="1" x14ac:dyDescent="0.2">
      <c r="A147" s="971"/>
      <c r="B147" s="973"/>
      <c r="C147" s="976"/>
      <c r="D147" s="1021"/>
      <c r="E147" s="986"/>
      <c r="F147" s="982"/>
      <c r="G147" s="1006"/>
      <c r="H147" s="988"/>
      <c r="I147" s="993"/>
      <c r="J147" s="994"/>
      <c r="K147" s="1024"/>
      <c r="L147" s="1003"/>
      <c r="M147" s="174"/>
      <c r="N147" s="175"/>
      <c r="O147" s="176"/>
      <c r="P147" s="46"/>
      <c r="Q147" s="47"/>
      <c r="R147" s="1028"/>
      <c r="S147" s="48"/>
      <c r="T147" s="906"/>
      <c r="U147" s="49"/>
      <c r="V147" s="906"/>
      <c r="W147" s="49"/>
      <c r="X147" s="906"/>
      <c r="Y147" s="49"/>
      <c r="Z147" s="906"/>
      <c r="AA147" s="49"/>
      <c r="AB147" s="906"/>
      <c r="AC147" s="49"/>
      <c r="AD147" s="906"/>
      <c r="AE147" s="49"/>
      <c r="AF147" s="906"/>
      <c r="AG147" s="50"/>
      <c r="AH147" s="858"/>
      <c r="AI147" s="858"/>
      <c r="AJ147" s="897"/>
      <c r="AK147" s="103">
        <f t="shared" si="386"/>
        <v>0</v>
      </c>
      <c r="AL147" s="51"/>
      <c r="AM147" s="52"/>
      <c r="AN147" s="52"/>
      <c r="AO147" s="52"/>
      <c r="AP147" s="52"/>
      <c r="AQ147" s="52"/>
      <c r="AR147" s="53">
        <f t="shared" si="387"/>
        <v>0</v>
      </c>
      <c r="AS147" s="54"/>
      <c r="AT147" s="52"/>
      <c r="AU147" s="53">
        <f t="shared" si="388"/>
        <v>0</v>
      </c>
      <c r="AV147" s="54"/>
      <c r="AW147" s="52"/>
      <c r="AX147" s="52"/>
      <c r="AY147" s="52"/>
      <c r="AZ147" s="55"/>
      <c r="BA147" s="56"/>
      <c r="BB147" s="56"/>
      <c r="BC147" s="57"/>
    </row>
    <row r="148" spans="1:55" ht="17.25" hidden="1" customHeight="1" x14ac:dyDescent="0.2">
      <c r="A148" s="971"/>
      <c r="B148" s="973"/>
      <c r="C148" s="976"/>
      <c r="D148" s="1021"/>
      <c r="E148" s="986"/>
      <c r="F148" s="982"/>
      <c r="G148" s="1006"/>
      <c r="H148" s="988"/>
      <c r="I148" s="993"/>
      <c r="J148" s="994"/>
      <c r="K148" s="1024"/>
      <c r="L148" s="1003"/>
      <c r="M148" s="174"/>
      <c r="N148" s="175"/>
      <c r="O148" s="176"/>
      <c r="P148" s="46"/>
      <c r="Q148" s="47"/>
      <c r="R148" s="1028"/>
      <c r="S148" s="48"/>
      <c r="T148" s="906"/>
      <c r="U148" s="49"/>
      <c r="V148" s="906"/>
      <c r="W148" s="49"/>
      <c r="X148" s="906"/>
      <c r="Y148" s="49"/>
      <c r="Z148" s="906"/>
      <c r="AA148" s="49"/>
      <c r="AB148" s="906"/>
      <c r="AC148" s="49"/>
      <c r="AD148" s="906"/>
      <c r="AE148" s="49"/>
      <c r="AF148" s="906"/>
      <c r="AG148" s="50"/>
      <c r="AH148" s="858"/>
      <c r="AI148" s="858"/>
      <c r="AJ148" s="897"/>
      <c r="AK148" s="103">
        <f t="shared" si="386"/>
        <v>0</v>
      </c>
      <c r="AL148" s="51"/>
      <c r="AM148" s="52"/>
      <c r="AN148" s="52"/>
      <c r="AO148" s="52"/>
      <c r="AP148" s="52"/>
      <c r="AQ148" s="52"/>
      <c r="AR148" s="53">
        <f t="shared" si="387"/>
        <v>0</v>
      </c>
      <c r="AS148" s="54"/>
      <c r="AT148" s="52"/>
      <c r="AU148" s="53">
        <f t="shared" si="388"/>
        <v>0</v>
      </c>
      <c r="AV148" s="54"/>
      <c r="AW148" s="52"/>
      <c r="AX148" s="52"/>
      <c r="AY148" s="52"/>
      <c r="AZ148" s="55"/>
      <c r="BA148" s="56"/>
      <c r="BB148" s="56"/>
      <c r="BC148" s="57"/>
    </row>
    <row r="149" spans="1:55" ht="17.25" hidden="1" customHeight="1" x14ac:dyDescent="0.2">
      <c r="A149" s="971"/>
      <c r="B149" s="973"/>
      <c r="C149" s="976"/>
      <c r="D149" s="1021"/>
      <c r="E149" s="986"/>
      <c r="F149" s="982"/>
      <c r="G149" s="1006"/>
      <c r="H149" s="988"/>
      <c r="I149" s="993"/>
      <c r="J149" s="994"/>
      <c r="K149" s="1024"/>
      <c r="L149" s="1003"/>
      <c r="M149" s="174"/>
      <c r="N149" s="175"/>
      <c r="O149" s="176"/>
      <c r="P149" s="46"/>
      <c r="Q149" s="47"/>
      <c r="R149" s="1028"/>
      <c r="S149" s="48"/>
      <c r="T149" s="906"/>
      <c r="U149" s="49"/>
      <c r="V149" s="906"/>
      <c r="W149" s="49"/>
      <c r="X149" s="906"/>
      <c r="Y149" s="49"/>
      <c r="Z149" s="906"/>
      <c r="AA149" s="49"/>
      <c r="AB149" s="906"/>
      <c r="AC149" s="49"/>
      <c r="AD149" s="906"/>
      <c r="AE149" s="49"/>
      <c r="AF149" s="906"/>
      <c r="AG149" s="50"/>
      <c r="AH149" s="858"/>
      <c r="AI149" s="858"/>
      <c r="AJ149" s="897"/>
      <c r="AK149" s="103">
        <f t="shared" si="386"/>
        <v>0</v>
      </c>
      <c r="AL149" s="51"/>
      <c r="AM149" s="52"/>
      <c r="AN149" s="52"/>
      <c r="AO149" s="52"/>
      <c r="AP149" s="52"/>
      <c r="AQ149" s="52"/>
      <c r="AR149" s="53">
        <f t="shared" si="387"/>
        <v>0</v>
      </c>
      <c r="AS149" s="54"/>
      <c r="AT149" s="52"/>
      <c r="AU149" s="53">
        <f t="shared" si="388"/>
        <v>0</v>
      </c>
      <c r="AV149" s="54"/>
      <c r="AW149" s="52"/>
      <c r="AX149" s="52"/>
      <c r="AY149" s="52"/>
      <c r="AZ149" s="55"/>
      <c r="BA149" s="56"/>
      <c r="BB149" s="56"/>
      <c r="BC149" s="57"/>
    </row>
    <row r="150" spans="1:55" ht="17.25" hidden="1" customHeight="1" x14ac:dyDescent="0.2">
      <c r="A150" s="971"/>
      <c r="B150" s="974"/>
      <c r="C150" s="977"/>
      <c r="D150" s="1022"/>
      <c r="E150" s="986"/>
      <c r="F150" s="983"/>
      <c r="G150" s="1007"/>
      <c r="H150" s="989"/>
      <c r="I150" s="993"/>
      <c r="J150" s="994"/>
      <c r="K150" s="1025"/>
      <c r="L150" s="1003"/>
      <c r="M150" s="177"/>
      <c r="N150" s="178"/>
      <c r="O150" s="179"/>
      <c r="P150" s="106"/>
      <c r="Q150" s="107"/>
      <c r="R150" s="1028"/>
      <c r="S150" s="108"/>
      <c r="T150" s="906"/>
      <c r="U150" s="109"/>
      <c r="V150" s="906"/>
      <c r="W150" s="109"/>
      <c r="X150" s="906"/>
      <c r="Y150" s="109"/>
      <c r="Z150" s="906"/>
      <c r="AA150" s="109"/>
      <c r="AB150" s="906"/>
      <c r="AC150" s="109"/>
      <c r="AD150" s="906"/>
      <c r="AE150" s="109"/>
      <c r="AF150" s="906"/>
      <c r="AG150" s="110"/>
      <c r="AH150" s="858"/>
      <c r="AI150" s="858"/>
      <c r="AJ150" s="898"/>
      <c r="AK150" s="103">
        <f t="shared" si="386"/>
        <v>0</v>
      </c>
      <c r="AL150" s="111"/>
      <c r="AM150" s="112"/>
      <c r="AN150" s="112"/>
      <c r="AO150" s="112"/>
      <c r="AP150" s="112"/>
      <c r="AQ150" s="112"/>
      <c r="AR150" s="53">
        <f t="shared" si="387"/>
        <v>0</v>
      </c>
      <c r="AS150" s="113"/>
      <c r="AT150" s="112"/>
      <c r="AU150" s="53">
        <f>SUM(AS150:AT150)</f>
        <v>0</v>
      </c>
      <c r="AV150" s="113"/>
      <c r="AW150" s="112"/>
      <c r="AX150" s="112"/>
      <c r="AY150" s="112"/>
      <c r="AZ150" s="114"/>
      <c r="BA150" s="115"/>
      <c r="BB150" s="115"/>
      <c r="BC150" s="116"/>
    </row>
    <row r="151" spans="1:55" ht="9.9499999999999993" hidden="1" customHeight="1" thickBot="1" x14ac:dyDescent="0.25">
      <c r="A151" s="972"/>
      <c r="B151" s="975"/>
      <c r="C151" s="978"/>
      <c r="D151" s="1023"/>
      <c r="E151" s="987"/>
      <c r="F151" s="984"/>
      <c r="G151" s="1008"/>
      <c r="H151" s="990"/>
      <c r="I151" s="995"/>
      <c r="J151" s="996"/>
      <c r="K151" s="1026"/>
      <c r="L151" s="1004"/>
      <c r="M151" s="180"/>
      <c r="N151" s="181"/>
      <c r="O151" s="182"/>
      <c r="P151" s="117"/>
      <c r="Q151" s="117"/>
      <c r="R151" s="1029"/>
      <c r="S151" s="183"/>
      <c r="T151" s="907"/>
      <c r="U151" s="184"/>
      <c r="V151" s="907"/>
      <c r="W151" s="184"/>
      <c r="X151" s="907"/>
      <c r="Y151" s="184"/>
      <c r="Z151" s="907"/>
      <c r="AA151" s="184"/>
      <c r="AB151" s="907"/>
      <c r="AC151" s="184"/>
      <c r="AD151" s="907"/>
      <c r="AE151" s="184"/>
      <c r="AF151" s="907"/>
      <c r="AG151" s="185"/>
      <c r="AH151" s="859"/>
      <c r="AI151" s="859"/>
      <c r="AJ151" s="118"/>
      <c r="AK151" s="119"/>
      <c r="AL151" s="186"/>
      <c r="AM151" s="187"/>
      <c r="AN151" s="187"/>
      <c r="AO151" s="187"/>
      <c r="AP151" s="187"/>
      <c r="AQ151" s="187"/>
      <c r="AR151" s="120"/>
      <c r="AS151" s="188"/>
      <c r="AT151" s="187"/>
      <c r="AU151" s="120"/>
      <c r="AV151" s="188"/>
      <c r="AW151" s="187"/>
      <c r="AX151" s="187"/>
      <c r="AY151" s="187"/>
      <c r="AZ151" s="189"/>
      <c r="BA151" s="190"/>
      <c r="BB151" s="190"/>
      <c r="BC151" s="191"/>
    </row>
    <row r="152" spans="1:55" ht="6" hidden="1" customHeight="1" x14ac:dyDescent="0.2">
      <c r="A152" s="156"/>
      <c r="B152" s="192"/>
      <c r="C152" s="192"/>
      <c r="D152" s="192"/>
      <c r="E152" s="192"/>
      <c r="F152" s="192"/>
      <c r="G152" s="192"/>
      <c r="H152" s="192"/>
      <c r="I152" s="1005"/>
      <c r="J152" s="1005"/>
      <c r="K152" s="192"/>
      <c r="L152" s="192"/>
      <c r="M152" s="192"/>
      <c r="N152" s="192"/>
      <c r="O152" s="192"/>
      <c r="P152" s="192"/>
      <c r="Q152" s="192"/>
      <c r="R152" s="192"/>
      <c r="S152" s="192"/>
      <c r="T152" s="192"/>
      <c r="U152" s="192"/>
      <c r="V152" s="192"/>
      <c r="W152" s="192"/>
      <c r="X152" s="192"/>
      <c r="Y152" s="192"/>
      <c r="Z152" s="192"/>
      <c r="AA152" s="192"/>
      <c r="AB152" s="192"/>
      <c r="AC152" s="192"/>
      <c r="AD152" s="192"/>
      <c r="AE152" s="192"/>
      <c r="AF152" s="192"/>
      <c r="AG152" s="192"/>
      <c r="AH152" s="192"/>
      <c r="AI152" s="192"/>
      <c r="AJ152" s="192"/>
      <c r="AK152" s="193"/>
      <c r="AL152" s="193"/>
      <c r="AM152" s="193"/>
      <c r="AN152" s="193"/>
      <c r="AO152" s="193"/>
      <c r="AP152" s="193"/>
      <c r="AQ152" s="194"/>
      <c r="AR152" s="193"/>
      <c r="AS152" s="193"/>
      <c r="AT152" s="193"/>
      <c r="AU152" s="193"/>
      <c r="AV152" s="193"/>
      <c r="AW152" s="193"/>
      <c r="AX152" s="193"/>
      <c r="AY152" s="193"/>
      <c r="AZ152" s="193"/>
      <c r="BA152" s="193"/>
      <c r="BB152" s="193"/>
      <c r="BC152" s="156"/>
    </row>
    <row r="153" spans="1:55" ht="72" hidden="1" customHeight="1" x14ac:dyDescent="0.2">
      <c r="A153" s="970">
        <v>16</v>
      </c>
      <c r="B153" s="161" t="s">
        <v>1704</v>
      </c>
      <c r="C153" s="162" t="s">
        <v>1705</v>
      </c>
      <c r="D153" s="163" t="s">
        <v>21</v>
      </c>
      <c r="E153" s="163" t="s">
        <v>1892</v>
      </c>
      <c r="F153" s="162" t="s">
        <v>1706</v>
      </c>
      <c r="G153" s="164" t="s">
        <v>1678</v>
      </c>
      <c r="H153" s="164" t="s">
        <v>1679</v>
      </c>
      <c r="I153" s="165" t="s">
        <v>1908</v>
      </c>
      <c r="J153" s="166">
        <f>+$N$3</f>
        <v>2019</v>
      </c>
      <c r="K153" s="164" t="s">
        <v>1924</v>
      </c>
      <c r="L153" s="165" t="s">
        <v>1925</v>
      </c>
      <c r="M153" s="162" t="s">
        <v>1707</v>
      </c>
      <c r="N153" s="162" t="s">
        <v>1708</v>
      </c>
      <c r="O153" s="162" t="s">
        <v>1709</v>
      </c>
      <c r="P153" s="162" t="s">
        <v>1710</v>
      </c>
      <c r="Q153" s="162" t="s">
        <v>1711</v>
      </c>
      <c r="R153" s="167">
        <f t="shared" ref="R153" si="389">SUM(R154:R160)</f>
        <v>0</v>
      </c>
      <c r="S153" s="168">
        <f t="shared" ref="S153" si="390">SUM(S154:S160)</f>
        <v>0</v>
      </c>
      <c r="T153" s="169">
        <f t="shared" ref="T153" si="391">SUM(T154:T160)</f>
        <v>0</v>
      </c>
      <c r="U153" s="170">
        <f t="shared" ref="U153" si="392">SUM(U154:U160)</f>
        <v>0</v>
      </c>
      <c r="V153" s="169">
        <f t="shared" ref="V153" si="393">SUM(V154:V160)</f>
        <v>0</v>
      </c>
      <c r="W153" s="170">
        <f t="shared" ref="W153" si="394">SUM(W154:W160)</f>
        <v>0</v>
      </c>
      <c r="X153" s="169">
        <f t="shared" ref="X153" si="395">SUM(X154:X160)</f>
        <v>0</v>
      </c>
      <c r="Y153" s="170">
        <f t="shared" ref="Y153" si="396">SUM(Y154:Y160)</f>
        <v>0</v>
      </c>
      <c r="Z153" s="169">
        <f t="shared" ref="Z153" si="397">SUM(Z154:Z160)</f>
        <v>0</v>
      </c>
      <c r="AA153" s="170">
        <f t="shared" ref="AA153" si="398">SUM(AA154:AA160)</f>
        <v>0</v>
      </c>
      <c r="AB153" s="169">
        <f t="shared" ref="AB153" si="399">SUM(AB154:AB160)</f>
        <v>0</v>
      </c>
      <c r="AC153" s="170">
        <f t="shared" ref="AC153" si="400">SUM(AC154:AC160)</f>
        <v>0</v>
      </c>
      <c r="AD153" s="169">
        <f t="shared" ref="AD153" si="401">SUM(AD154:AD160)</f>
        <v>0</v>
      </c>
      <c r="AE153" s="170">
        <f t="shared" ref="AE153" si="402">SUM(AE154:AE160)</f>
        <v>0</v>
      </c>
      <c r="AF153" s="169">
        <f t="shared" ref="AF153" si="403">SUM(AF154:AF160)</f>
        <v>0</v>
      </c>
      <c r="AG153" s="171">
        <f t="shared" ref="AG153" si="404">SUM(AG154:AG160)</f>
        <v>0</v>
      </c>
      <c r="AH153" s="856"/>
      <c r="AI153" s="856"/>
      <c r="AJ153" s="172">
        <f t="shared" ref="AJ153" si="405">SUM(AJ154:AJ160)</f>
        <v>0</v>
      </c>
      <c r="AK153" s="173">
        <f t="shared" ref="AK153" si="406">SUM(AK154:AK160)</f>
        <v>0</v>
      </c>
      <c r="AL153" s="41">
        <f t="shared" ref="AL153" si="407">SUM(AL154:AL160)</f>
        <v>0</v>
      </c>
      <c r="AM153" s="42">
        <f t="shared" ref="AM153" si="408">SUM(AM154:AM160)</f>
        <v>0</v>
      </c>
      <c r="AN153" s="42">
        <f t="shared" ref="AN153" si="409">SUM(AN154:AN160)</f>
        <v>0</v>
      </c>
      <c r="AO153" s="42">
        <f t="shared" ref="AO153" si="410">SUM(AO154:AO160)</f>
        <v>0</v>
      </c>
      <c r="AP153" s="42">
        <f t="shared" ref="AP153" si="411">SUM(AP154:AP160)</f>
        <v>0</v>
      </c>
      <c r="AQ153" s="42">
        <f t="shared" ref="AQ153" si="412">SUM(AQ154:AQ160)</f>
        <v>0</v>
      </c>
      <c r="AR153" s="43">
        <f t="shared" ref="AR153" si="413">SUM(AR154:AR160)</f>
        <v>0</v>
      </c>
      <c r="AS153" s="104">
        <f t="shared" ref="AS153" si="414">SUM(AS154:AS160)</f>
        <v>0</v>
      </c>
      <c r="AT153" s="42">
        <f t="shared" ref="AT153" si="415">SUM(AT154:AT160)</f>
        <v>0</v>
      </c>
      <c r="AU153" s="43">
        <f t="shared" ref="AU153" si="416">SUM(AU154:AU160)</f>
        <v>0</v>
      </c>
      <c r="AV153" s="104">
        <f t="shared" ref="AV153" si="417">SUM(AV154:AV160)</f>
        <v>0</v>
      </c>
      <c r="AW153" s="42">
        <f t="shared" ref="AW153" si="418">SUM(AW154:AW160)</f>
        <v>0</v>
      </c>
      <c r="AX153" s="42">
        <f t="shared" ref="AX153" si="419">SUM(AX154:AX160)</f>
        <v>0</v>
      </c>
      <c r="AY153" s="42">
        <f t="shared" ref="AY153" si="420">SUM(AY154:AY160)</f>
        <v>0</v>
      </c>
      <c r="AZ153" s="105">
        <f t="shared" ref="AZ153" si="421">SUM(AZ154:AZ160)</f>
        <v>0</v>
      </c>
      <c r="BA153" s="44" t="s">
        <v>1684</v>
      </c>
      <c r="BB153" s="44" t="s">
        <v>1685</v>
      </c>
      <c r="BC153" s="45" t="s">
        <v>1686</v>
      </c>
    </row>
    <row r="154" spans="1:55" ht="17.25" hidden="1" customHeight="1" x14ac:dyDescent="0.2">
      <c r="A154" s="971"/>
      <c r="B154" s="973" t="str">
        <f>VLOOKUP($D$9,'PROYECTOS REGISTRADOS'!$A$2:$D$82,4,0)</f>
        <v>Conservación de las microcuencas del Municipio de Tocancipá, Cundinamarca, Centro Oriente</v>
      </c>
      <c r="C154" s="976" t="str">
        <f>VLOOKUP($D$9,'PROYECTOS REGISTRADOS'!$A$2:$D$82,3,0)</f>
        <v>2016-25817-0007</v>
      </c>
      <c r="D154" s="1021"/>
      <c r="E154" s="985" t="str">
        <f>IF(D154=0,"0-0",(VLOOKUP(D154,'CONSOLIDADO PLAN DESARROLLO'!$EL$9:$ET$304,2,0)))</f>
        <v>0-0</v>
      </c>
      <c r="F154" s="982" t="str">
        <f>IF(D154=0,"0-0",(VLOOKUP(D154,'CONSOLIDADO PLAN DESARROLLO'!$EL$9:$ET$304,3,0)))</f>
        <v>0-0</v>
      </c>
      <c r="G154" s="1006" t="str">
        <f>IF(D154=0,"0-0",(VLOOKUP(D154,'CONSOLIDADO PLAN DESARROLLO'!$EL$9:$ET$304,4,0)))</f>
        <v>0-0</v>
      </c>
      <c r="H154" s="988" t="str">
        <f>IF(D154=0,"0-0",(VLOOKUP(D154,'CONSOLIDADO PLAN DESARROLLO'!$EL$9:$ET$304,5,0)))</f>
        <v>0-0</v>
      </c>
      <c r="I154" s="991" t="str">
        <f>IF(D154=0,"0-0",(VLOOKUP(D154,'CONSOLIDADO PLAN DESARROLLO'!$EL$9:$ET$304,$R$3,0)))</f>
        <v>0-0</v>
      </c>
      <c r="J154" s="992"/>
      <c r="K154" s="1024"/>
      <c r="L154" s="1002"/>
      <c r="M154" s="174"/>
      <c r="N154" s="175"/>
      <c r="O154" s="176"/>
      <c r="P154" s="46"/>
      <c r="Q154" s="47"/>
      <c r="R154" s="1027"/>
      <c r="S154" s="48"/>
      <c r="T154" s="905"/>
      <c r="U154" s="49"/>
      <c r="V154" s="905"/>
      <c r="W154" s="49"/>
      <c r="X154" s="905"/>
      <c r="Y154" s="49"/>
      <c r="Z154" s="905"/>
      <c r="AA154" s="49"/>
      <c r="AB154" s="905"/>
      <c r="AC154" s="49"/>
      <c r="AD154" s="905"/>
      <c r="AE154" s="49"/>
      <c r="AF154" s="905"/>
      <c r="AG154" s="50"/>
      <c r="AH154" s="857"/>
      <c r="AI154" s="857"/>
      <c r="AJ154" s="896">
        <f>+R154+T154+V154+X154+Z154+AB154+AD154+AF154</f>
        <v>0</v>
      </c>
      <c r="AK154" s="103">
        <f t="shared" ref="AK154:AK159" si="422">AC154+AE154+AG154+S154+U154+W154+Y154+AA154</f>
        <v>0</v>
      </c>
      <c r="AL154" s="51"/>
      <c r="AM154" s="52"/>
      <c r="AN154" s="52"/>
      <c r="AO154" s="52"/>
      <c r="AP154" s="52"/>
      <c r="AQ154" s="52"/>
      <c r="AR154" s="53">
        <f t="shared" ref="AR154:AR159" si="423">SUM(AL154:AQ154)</f>
        <v>0</v>
      </c>
      <c r="AS154" s="54"/>
      <c r="AT154" s="52"/>
      <c r="AU154" s="53">
        <f t="shared" ref="AU154:AU158" si="424">SUM(AS154:AT154)</f>
        <v>0</v>
      </c>
      <c r="AV154" s="54"/>
      <c r="AW154" s="52"/>
      <c r="AX154" s="52"/>
      <c r="AY154" s="52"/>
      <c r="AZ154" s="55"/>
      <c r="BA154" s="56"/>
      <c r="BB154" s="56"/>
      <c r="BC154" s="57"/>
    </row>
    <row r="155" spans="1:55" ht="17.25" hidden="1" customHeight="1" x14ac:dyDescent="0.2">
      <c r="A155" s="971"/>
      <c r="B155" s="973"/>
      <c r="C155" s="976"/>
      <c r="D155" s="1021"/>
      <c r="E155" s="986"/>
      <c r="F155" s="982"/>
      <c r="G155" s="1006"/>
      <c r="H155" s="988"/>
      <c r="I155" s="993"/>
      <c r="J155" s="994"/>
      <c r="K155" s="1024"/>
      <c r="L155" s="1003"/>
      <c r="M155" s="174"/>
      <c r="N155" s="175"/>
      <c r="O155" s="176"/>
      <c r="P155" s="46"/>
      <c r="Q155" s="47"/>
      <c r="R155" s="1028"/>
      <c r="S155" s="48"/>
      <c r="T155" s="906"/>
      <c r="U155" s="49"/>
      <c r="V155" s="906"/>
      <c r="W155" s="49"/>
      <c r="X155" s="906"/>
      <c r="Y155" s="49"/>
      <c r="Z155" s="906"/>
      <c r="AA155" s="49"/>
      <c r="AB155" s="906"/>
      <c r="AC155" s="49"/>
      <c r="AD155" s="906"/>
      <c r="AE155" s="49"/>
      <c r="AF155" s="906"/>
      <c r="AG155" s="50"/>
      <c r="AH155" s="858"/>
      <c r="AI155" s="858"/>
      <c r="AJ155" s="897"/>
      <c r="AK155" s="103">
        <f t="shared" si="422"/>
        <v>0</v>
      </c>
      <c r="AL155" s="51"/>
      <c r="AM155" s="52"/>
      <c r="AN155" s="52"/>
      <c r="AO155" s="52"/>
      <c r="AP155" s="52"/>
      <c r="AQ155" s="52"/>
      <c r="AR155" s="53">
        <f t="shared" si="423"/>
        <v>0</v>
      </c>
      <c r="AS155" s="54"/>
      <c r="AT155" s="52"/>
      <c r="AU155" s="53">
        <f t="shared" si="424"/>
        <v>0</v>
      </c>
      <c r="AV155" s="54"/>
      <c r="AW155" s="52"/>
      <c r="AX155" s="52"/>
      <c r="AY155" s="52"/>
      <c r="AZ155" s="55"/>
      <c r="BA155" s="56"/>
      <c r="BB155" s="56"/>
      <c r="BC155" s="57"/>
    </row>
    <row r="156" spans="1:55" ht="17.25" hidden="1" customHeight="1" x14ac:dyDescent="0.2">
      <c r="A156" s="971"/>
      <c r="B156" s="973"/>
      <c r="C156" s="976"/>
      <c r="D156" s="1021"/>
      <c r="E156" s="986"/>
      <c r="F156" s="982"/>
      <c r="G156" s="1006"/>
      <c r="H156" s="988"/>
      <c r="I156" s="993"/>
      <c r="J156" s="994"/>
      <c r="K156" s="1024"/>
      <c r="L156" s="1003"/>
      <c r="M156" s="174"/>
      <c r="N156" s="175"/>
      <c r="O156" s="176"/>
      <c r="P156" s="46"/>
      <c r="Q156" s="47"/>
      <c r="R156" s="1028"/>
      <c r="S156" s="48"/>
      <c r="T156" s="906"/>
      <c r="U156" s="49"/>
      <c r="V156" s="906"/>
      <c r="W156" s="49"/>
      <c r="X156" s="906"/>
      <c r="Y156" s="49"/>
      <c r="Z156" s="906"/>
      <c r="AA156" s="49"/>
      <c r="AB156" s="906"/>
      <c r="AC156" s="49"/>
      <c r="AD156" s="906"/>
      <c r="AE156" s="49"/>
      <c r="AF156" s="906"/>
      <c r="AG156" s="50"/>
      <c r="AH156" s="858"/>
      <c r="AI156" s="858"/>
      <c r="AJ156" s="897"/>
      <c r="AK156" s="103">
        <f t="shared" si="422"/>
        <v>0</v>
      </c>
      <c r="AL156" s="51"/>
      <c r="AM156" s="52"/>
      <c r="AN156" s="52"/>
      <c r="AO156" s="52"/>
      <c r="AP156" s="52"/>
      <c r="AQ156" s="52"/>
      <c r="AR156" s="53">
        <f t="shared" si="423"/>
        <v>0</v>
      </c>
      <c r="AS156" s="54"/>
      <c r="AT156" s="52"/>
      <c r="AU156" s="53">
        <f t="shared" si="424"/>
        <v>0</v>
      </c>
      <c r="AV156" s="54"/>
      <c r="AW156" s="52"/>
      <c r="AX156" s="52"/>
      <c r="AY156" s="52"/>
      <c r="AZ156" s="55"/>
      <c r="BA156" s="56"/>
      <c r="BB156" s="56"/>
      <c r="BC156" s="57"/>
    </row>
    <row r="157" spans="1:55" ht="17.25" hidden="1" customHeight="1" x14ac:dyDescent="0.2">
      <c r="A157" s="971"/>
      <c r="B157" s="973"/>
      <c r="C157" s="976"/>
      <c r="D157" s="1021"/>
      <c r="E157" s="986"/>
      <c r="F157" s="982"/>
      <c r="G157" s="1006"/>
      <c r="H157" s="988"/>
      <c r="I157" s="993"/>
      <c r="J157" s="994"/>
      <c r="K157" s="1024"/>
      <c r="L157" s="1003"/>
      <c r="M157" s="174"/>
      <c r="N157" s="175"/>
      <c r="O157" s="176"/>
      <c r="P157" s="46"/>
      <c r="Q157" s="47"/>
      <c r="R157" s="1028"/>
      <c r="S157" s="48"/>
      <c r="T157" s="906"/>
      <c r="U157" s="49"/>
      <c r="V157" s="906"/>
      <c r="W157" s="49"/>
      <c r="X157" s="906"/>
      <c r="Y157" s="49"/>
      <c r="Z157" s="906"/>
      <c r="AA157" s="49"/>
      <c r="AB157" s="906"/>
      <c r="AC157" s="49"/>
      <c r="AD157" s="906"/>
      <c r="AE157" s="49"/>
      <c r="AF157" s="906"/>
      <c r="AG157" s="50"/>
      <c r="AH157" s="858"/>
      <c r="AI157" s="858"/>
      <c r="AJ157" s="897"/>
      <c r="AK157" s="103">
        <f t="shared" si="422"/>
        <v>0</v>
      </c>
      <c r="AL157" s="51"/>
      <c r="AM157" s="52"/>
      <c r="AN157" s="52"/>
      <c r="AO157" s="52"/>
      <c r="AP157" s="52"/>
      <c r="AQ157" s="52"/>
      <c r="AR157" s="53">
        <f t="shared" si="423"/>
        <v>0</v>
      </c>
      <c r="AS157" s="54"/>
      <c r="AT157" s="52"/>
      <c r="AU157" s="53">
        <f t="shared" si="424"/>
        <v>0</v>
      </c>
      <c r="AV157" s="54"/>
      <c r="AW157" s="52"/>
      <c r="AX157" s="52"/>
      <c r="AY157" s="52"/>
      <c r="AZ157" s="55"/>
      <c r="BA157" s="56"/>
      <c r="BB157" s="56"/>
      <c r="BC157" s="57"/>
    </row>
    <row r="158" spans="1:55" ht="17.25" hidden="1" customHeight="1" x14ac:dyDescent="0.2">
      <c r="A158" s="971"/>
      <c r="B158" s="973"/>
      <c r="C158" s="976"/>
      <c r="D158" s="1021"/>
      <c r="E158" s="986"/>
      <c r="F158" s="982"/>
      <c r="G158" s="1006"/>
      <c r="H158" s="988"/>
      <c r="I158" s="993"/>
      <c r="J158" s="994"/>
      <c r="K158" s="1024"/>
      <c r="L158" s="1003"/>
      <c r="M158" s="174"/>
      <c r="N158" s="175"/>
      <c r="O158" s="176"/>
      <c r="P158" s="46"/>
      <c r="Q158" s="47"/>
      <c r="R158" s="1028"/>
      <c r="S158" s="48"/>
      <c r="T158" s="906"/>
      <c r="U158" s="49"/>
      <c r="V158" s="906"/>
      <c r="W158" s="49"/>
      <c r="X158" s="906"/>
      <c r="Y158" s="49"/>
      <c r="Z158" s="906"/>
      <c r="AA158" s="49"/>
      <c r="AB158" s="906"/>
      <c r="AC158" s="49"/>
      <c r="AD158" s="906"/>
      <c r="AE158" s="49"/>
      <c r="AF158" s="906"/>
      <c r="AG158" s="50"/>
      <c r="AH158" s="858"/>
      <c r="AI158" s="858"/>
      <c r="AJ158" s="897"/>
      <c r="AK158" s="103">
        <f t="shared" si="422"/>
        <v>0</v>
      </c>
      <c r="AL158" s="51"/>
      <c r="AM158" s="52"/>
      <c r="AN158" s="52"/>
      <c r="AO158" s="52"/>
      <c r="AP158" s="52"/>
      <c r="AQ158" s="52"/>
      <c r="AR158" s="53">
        <f t="shared" si="423"/>
        <v>0</v>
      </c>
      <c r="AS158" s="54"/>
      <c r="AT158" s="52"/>
      <c r="AU158" s="53">
        <f t="shared" si="424"/>
        <v>0</v>
      </c>
      <c r="AV158" s="54"/>
      <c r="AW158" s="52"/>
      <c r="AX158" s="52"/>
      <c r="AY158" s="52"/>
      <c r="AZ158" s="55"/>
      <c r="BA158" s="56"/>
      <c r="BB158" s="56"/>
      <c r="BC158" s="57"/>
    </row>
    <row r="159" spans="1:55" ht="17.25" hidden="1" customHeight="1" x14ac:dyDescent="0.2">
      <c r="A159" s="971"/>
      <c r="B159" s="974"/>
      <c r="C159" s="977"/>
      <c r="D159" s="1022"/>
      <c r="E159" s="986"/>
      <c r="F159" s="983"/>
      <c r="G159" s="1007"/>
      <c r="H159" s="989"/>
      <c r="I159" s="993"/>
      <c r="J159" s="994"/>
      <c r="K159" s="1025"/>
      <c r="L159" s="1003"/>
      <c r="M159" s="177"/>
      <c r="N159" s="178"/>
      <c r="O159" s="179"/>
      <c r="P159" s="106"/>
      <c r="Q159" s="107"/>
      <c r="R159" s="1028"/>
      <c r="S159" s="108"/>
      <c r="T159" s="906"/>
      <c r="U159" s="109"/>
      <c r="V159" s="906"/>
      <c r="W159" s="109"/>
      <c r="X159" s="906"/>
      <c r="Y159" s="109"/>
      <c r="Z159" s="906"/>
      <c r="AA159" s="109"/>
      <c r="AB159" s="906"/>
      <c r="AC159" s="109"/>
      <c r="AD159" s="906"/>
      <c r="AE159" s="109"/>
      <c r="AF159" s="906"/>
      <c r="AG159" s="110"/>
      <c r="AH159" s="858"/>
      <c r="AI159" s="858"/>
      <c r="AJ159" s="898"/>
      <c r="AK159" s="103">
        <f t="shared" si="422"/>
        <v>0</v>
      </c>
      <c r="AL159" s="111"/>
      <c r="AM159" s="112"/>
      <c r="AN159" s="112"/>
      <c r="AO159" s="112"/>
      <c r="AP159" s="112"/>
      <c r="AQ159" s="112"/>
      <c r="AR159" s="53">
        <f t="shared" si="423"/>
        <v>0</v>
      </c>
      <c r="AS159" s="113"/>
      <c r="AT159" s="112"/>
      <c r="AU159" s="53">
        <f>SUM(AS159:AT159)</f>
        <v>0</v>
      </c>
      <c r="AV159" s="113"/>
      <c r="AW159" s="112"/>
      <c r="AX159" s="112"/>
      <c r="AY159" s="112"/>
      <c r="AZ159" s="114"/>
      <c r="BA159" s="115"/>
      <c r="BB159" s="115"/>
      <c r="BC159" s="116"/>
    </row>
    <row r="160" spans="1:55" ht="9.9499999999999993" hidden="1" customHeight="1" thickBot="1" x14ac:dyDescent="0.25">
      <c r="A160" s="972"/>
      <c r="B160" s="975"/>
      <c r="C160" s="978"/>
      <c r="D160" s="1023"/>
      <c r="E160" s="987"/>
      <c r="F160" s="984"/>
      <c r="G160" s="1008"/>
      <c r="H160" s="990"/>
      <c r="I160" s="995"/>
      <c r="J160" s="996"/>
      <c r="K160" s="1026"/>
      <c r="L160" s="1004"/>
      <c r="M160" s="180"/>
      <c r="N160" s="181"/>
      <c r="O160" s="182"/>
      <c r="P160" s="117"/>
      <c r="Q160" s="117"/>
      <c r="R160" s="1029"/>
      <c r="S160" s="183"/>
      <c r="T160" s="907"/>
      <c r="U160" s="184"/>
      <c r="V160" s="907"/>
      <c r="W160" s="184"/>
      <c r="X160" s="907"/>
      <c r="Y160" s="184"/>
      <c r="Z160" s="907"/>
      <c r="AA160" s="184"/>
      <c r="AB160" s="907"/>
      <c r="AC160" s="184"/>
      <c r="AD160" s="907"/>
      <c r="AE160" s="184"/>
      <c r="AF160" s="907"/>
      <c r="AG160" s="185"/>
      <c r="AH160" s="859"/>
      <c r="AI160" s="859"/>
      <c r="AJ160" s="118"/>
      <c r="AK160" s="119"/>
      <c r="AL160" s="186"/>
      <c r="AM160" s="187"/>
      <c r="AN160" s="187"/>
      <c r="AO160" s="187"/>
      <c r="AP160" s="187"/>
      <c r="AQ160" s="187"/>
      <c r="AR160" s="120"/>
      <c r="AS160" s="188"/>
      <c r="AT160" s="187"/>
      <c r="AU160" s="120"/>
      <c r="AV160" s="188"/>
      <c r="AW160" s="187"/>
      <c r="AX160" s="187"/>
      <c r="AY160" s="187"/>
      <c r="AZ160" s="189"/>
      <c r="BA160" s="190"/>
      <c r="BB160" s="190"/>
      <c r="BC160" s="191"/>
    </row>
    <row r="161" spans="1:55" ht="6" hidden="1" customHeight="1" x14ac:dyDescent="0.2">
      <c r="A161" s="156"/>
      <c r="B161" s="192"/>
      <c r="C161" s="192"/>
      <c r="D161" s="192"/>
      <c r="E161" s="192"/>
      <c r="F161" s="192"/>
      <c r="G161" s="192"/>
      <c r="H161" s="192"/>
      <c r="I161" s="1005"/>
      <c r="J161" s="1005"/>
      <c r="K161" s="192"/>
      <c r="L161" s="192"/>
      <c r="M161" s="192"/>
      <c r="N161" s="192"/>
      <c r="O161" s="192"/>
      <c r="P161" s="192"/>
      <c r="Q161" s="192"/>
      <c r="R161" s="192"/>
      <c r="S161" s="192"/>
      <c r="T161" s="192"/>
      <c r="U161" s="192"/>
      <c r="V161" s="192"/>
      <c r="W161" s="192"/>
      <c r="X161" s="192"/>
      <c r="Y161" s="192"/>
      <c r="Z161" s="192"/>
      <c r="AA161" s="192"/>
      <c r="AB161" s="192"/>
      <c r="AC161" s="192"/>
      <c r="AD161" s="192"/>
      <c r="AE161" s="192"/>
      <c r="AF161" s="192"/>
      <c r="AG161" s="192"/>
      <c r="AH161" s="192"/>
      <c r="AI161" s="192"/>
      <c r="AJ161" s="192"/>
      <c r="AK161" s="193"/>
      <c r="AL161" s="193"/>
      <c r="AM161" s="193"/>
      <c r="AN161" s="193"/>
      <c r="AO161" s="193"/>
      <c r="AP161" s="193"/>
      <c r="AQ161" s="194"/>
      <c r="AR161" s="193"/>
      <c r="AS161" s="193"/>
      <c r="AT161" s="193"/>
      <c r="AU161" s="193"/>
      <c r="AV161" s="193"/>
      <c r="AW161" s="193"/>
      <c r="AX161" s="193"/>
      <c r="AY161" s="193"/>
      <c r="AZ161" s="193"/>
      <c r="BA161" s="193"/>
      <c r="BB161" s="193"/>
      <c r="BC161" s="156"/>
    </row>
    <row r="162" spans="1:55" ht="72" hidden="1" customHeight="1" x14ac:dyDescent="0.2">
      <c r="A162" s="970">
        <v>17</v>
      </c>
      <c r="B162" s="161" t="s">
        <v>1704</v>
      </c>
      <c r="C162" s="162" t="s">
        <v>1705</v>
      </c>
      <c r="D162" s="163" t="s">
        <v>21</v>
      </c>
      <c r="E162" s="163" t="s">
        <v>1892</v>
      </c>
      <c r="F162" s="162" t="s">
        <v>1706</v>
      </c>
      <c r="G162" s="164" t="s">
        <v>1678</v>
      </c>
      <c r="H162" s="164" t="s">
        <v>1679</v>
      </c>
      <c r="I162" s="165" t="s">
        <v>1908</v>
      </c>
      <c r="J162" s="166">
        <f>+$N$3</f>
        <v>2019</v>
      </c>
      <c r="K162" s="164" t="s">
        <v>1924</v>
      </c>
      <c r="L162" s="165" t="s">
        <v>1925</v>
      </c>
      <c r="M162" s="162" t="s">
        <v>1707</v>
      </c>
      <c r="N162" s="162" t="s">
        <v>1708</v>
      </c>
      <c r="O162" s="162" t="s">
        <v>1709</v>
      </c>
      <c r="P162" s="162" t="s">
        <v>1710</v>
      </c>
      <c r="Q162" s="162" t="s">
        <v>1711</v>
      </c>
      <c r="R162" s="167">
        <f t="shared" ref="R162" si="425">SUM(R163:R169)</f>
        <v>0</v>
      </c>
      <c r="S162" s="168">
        <f t="shared" ref="S162" si="426">SUM(S163:S169)</f>
        <v>0</v>
      </c>
      <c r="T162" s="169">
        <f t="shared" ref="T162" si="427">SUM(T163:T169)</f>
        <v>0</v>
      </c>
      <c r="U162" s="170">
        <f t="shared" ref="U162" si="428">SUM(U163:U169)</f>
        <v>0</v>
      </c>
      <c r="V162" s="169">
        <f t="shared" ref="V162" si="429">SUM(V163:V169)</f>
        <v>0</v>
      </c>
      <c r="W162" s="170">
        <f t="shared" ref="W162" si="430">SUM(W163:W169)</f>
        <v>0</v>
      </c>
      <c r="X162" s="169">
        <f t="shared" ref="X162" si="431">SUM(X163:X169)</f>
        <v>0</v>
      </c>
      <c r="Y162" s="170">
        <f t="shared" ref="Y162" si="432">SUM(Y163:Y169)</f>
        <v>0</v>
      </c>
      <c r="Z162" s="169">
        <f t="shared" ref="Z162" si="433">SUM(Z163:Z169)</f>
        <v>0</v>
      </c>
      <c r="AA162" s="170">
        <f t="shared" ref="AA162" si="434">SUM(AA163:AA169)</f>
        <v>0</v>
      </c>
      <c r="AB162" s="169">
        <f t="shared" ref="AB162" si="435">SUM(AB163:AB169)</f>
        <v>0</v>
      </c>
      <c r="AC162" s="170">
        <f t="shared" ref="AC162" si="436">SUM(AC163:AC169)</f>
        <v>0</v>
      </c>
      <c r="AD162" s="169">
        <f t="shared" ref="AD162" si="437">SUM(AD163:AD169)</f>
        <v>0</v>
      </c>
      <c r="AE162" s="170">
        <f t="shared" ref="AE162" si="438">SUM(AE163:AE169)</f>
        <v>0</v>
      </c>
      <c r="AF162" s="169">
        <f t="shared" ref="AF162" si="439">SUM(AF163:AF169)</f>
        <v>0</v>
      </c>
      <c r="AG162" s="171">
        <f t="shared" ref="AG162" si="440">SUM(AG163:AG169)</f>
        <v>0</v>
      </c>
      <c r="AH162" s="856"/>
      <c r="AI162" s="856"/>
      <c r="AJ162" s="172">
        <f t="shared" ref="AJ162" si="441">SUM(AJ163:AJ169)</f>
        <v>0</v>
      </c>
      <c r="AK162" s="173">
        <f t="shared" ref="AK162" si="442">SUM(AK163:AK169)</f>
        <v>0</v>
      </c>
      <c r="AL162" s="41">
        <f t="shared" ref="AL162" si="443">SUM(AL163:AL169)</f>
        <v>0</v>
      </c>
      <c r="AM162" s="42">
        <f t="shared" ref="AM162" si="444">SUM(AM163:AM169)</f>
        <v>0</v>
      </c>
      <c r="AN162" s="42">
        <f t="shared" ref="AN162" si="445">SUM(AN163:AN169)</f>
        <v>0</v>
      </c>
      <c r="AO162" s="42">
        <f t="shared" ref="AO162" si="446">SUM(AO163:AO169)</f>
        <v>0</v>
      </c>
      <c r="AP162" s="42">
        <f t="shared" ref="AP162" si="447">SUM(AP163:AP169)</f>
        <v>0</v>
      </c>
      <c r="AQ162" s="42">
        <f t="shared" ref="AQ162" si="448">SUM(AQ163:AQ169)</f>
        <v>0</v>
      </c>
      <c r="AR162" s="43">
        <f t="shared" ref="AR162" si="449">SUM(AR163:AR169)</f>
        <v>0</v>
      </c>
      <c r="AS162" s="104">
        <f t="shared" ref="AS162" si="450">SUM(AS163:AS169)</f>
        <v>0</v>
      </c>
      <c r="AT162" s="42">
        <f t="shared" ref="AT162" si="451">SUM(AT163:AT169)</f>
        <v>0</v>
      </c>
      <c r="AU162" s="43">
        <f t="shared" ref="AU162" si="452">SUM(AU163:AU169)</f>
        <v>0</v>
      </c>
      <c r="AV162" s="104">
        <f t="shared" ref="AV162" si="453">SUM(AV163:AV169)</f>
        <v>0</v>
      </c>
      <c r="AW162" s="42">
        <f t="shared" ref="AW162" si="454">SUM(AW163:AW169)</f>
        <v>0</v>
      </c>
      <c r="AX162" s="42">
        <f t="shared" ref="AX162" si="455">SUM(AX163:AX169)</f>
        <v>0</v>
      </c>
      <c r="AY162" s="42">
        <f t="shared" ref="AY162" si="456">SUM(AY163:AY169)</f>
        <v>0</v>
      </c>
      <c r="AZ162" s="105">
        <f t="shared" ref="AZ162" si="457">SUM(AZ163:AZ169)</f>
        <v>0</v>
      </c>
      <c r="BA162" s="44" t="s">
        <v>1684</v>
      </c>
      <c r="BB162" s="44" t="s">
        <v>1685</v>
      </c>
      <c r="BC162" s="45" t="s">
        <v>1686</v>
      </c>
    </row>
    <row r="163" spans="1:55" ht="17.25" hidden="1" customHeight="1" x14ac:dyDescent="0.2">
      <c r="A163" s="971"/>
      <c r="B163" s="973" t="str">
        <f>VLOOKUP($D$9,'PROYECTOS REGISTRADOS'!$A$2:$D$82,4,0)</f>
        <v>Conservación de las microcuencas del Municipio de Tocancipá, Cundinamarca, Centro Oriente</v>
      </c>
      <c r="C163" s="976" t="str">
        <f>VLOOKUP($D$9,'PROYECTOS REGISTRADOS'!$A$2:$D$82,3,0)</f>
        <v>2016-25817-0007</v>
      </c>
      <c r="D163" s="1021"/>
      <c r="E163" s="985" t="str">
        <f>IF(D163=0,"0-0",(VLOOKUP(D163,'CONSOLIDADO PLAN DESARROLLO'!$EL$9:$ET$304,2,0)))</f>
        <v>0-0</v>
      </c>
      <c r="F163" s="982" t="str">
        <f>IF(D163=0,"0-0",(VLOOKUP(D163,'CONSOLIDADO PLAN DESARROLLO'!$EL$9:$ET$304,3,0)))</f>
        <v>0-0</v>
      </c>
      <c r="G163" s="1006" t="str">
        <f>IF(D163=0,"0-0",(VLOOKUP(D163,'CONSOLIDADO PLAN DESARROLLO'!$EL$9:$ET$304,4,0)))</f>
        <v>0-0</v>
      </c>
      <c r="H163" s="988" t="str">
        <f>IF(D163=0,"0-0",(VLOOKUP(D163,'CONSOLIDADO PLAN DESARROLLO'!$EL$9:$ET$304,5,0)))</f>
        <v>0-0</v>
      </c>
      <c r="I163" s="991" t="str">
        <f>IF(D163=0,"0-0",(VLOOKUP(D163,'CONSOLIDADO PLAN DESARROLLO'!$EL$9:$ET$304,$R$3,0)))</f>
        <v>0-0</v>
      </c>
      <c r="J163" s="992"/>
      <c r="K163" s="1024"/>
      <c r="L163" s="1002"/>
      <c r="M163" s="174"/>
      <c r="N163" s="175"/>
      <c r="O163" s="176"/>
      <c r="P163" s="46"/>
      <c r="Q163" s="47"/>
      <c r="R163" s="1027"/>
      <c r="S163" s="48"/>
      <c r="T163" s="905"/>
      <c r="U163" s="49"/>
      <c r="V163" s="905"/>
      <c r="W163" s="49"/>
      <c r="X163" s="905"/>
      <c r="Y163" s="49"/>
      <c r="Z163" s="905"/>
      <c r="AA163" s="49"/>
      <c r="AB163" s="905"/>
      <c r="AC163" s="49"/>
      <c r="AD163" s="905"/>
      <c r="AE163" s="49"/>
      <c r="AF163" s="905"/>
      <c r="AG163" s="50"/>
      <c r="AH163" s="857"/>
      <c r="AI163" s="857"/>
      <c r="AJ163" s="896">
        <f>+R163+T163+V163+X163+Z163+AB163+AD163+AF163</f>
        <v>0</v>
      </c>
      <c r="AK163" s="103">
        <f t="shared" ref="AK163:AK168" si="458">AC163+AE163+AG163+S163+U163+W163+Y163+AA163</f>
        <v>0</v>
      </c>
      <c r="AL163" s="51"/>
      <c r="AM163" s="52"/>
      <c r="AN163" s="52"/>
      <c r="AO163" s="52"/>
      <c r="AP163" s="52"/>
      <c r="AQ163" s="52"/>
      <c r="AR163" s="53">
        <f t="shared" ref="AR163:AR168" si="459">SUM(AL163:AQ163)</f>
        <v>0</v>
      </c>
      <c r="AS163" s="54"/>
      <c r="AT163" s="52"/>
      <c r="AU163" s="53">
        <f t="shared" ref="AU163:AU167" si="460">SUM(AS163:AT163)</f>
        <v>0</v>
      </c>
      <c r="AV163" s="54"/>
      <c r="AW163" s="52"/>
      <c r="AX163" s="52"/>
      <c r="AY163" s="52"/>
      <c r="AZ163" s="55"/>
      <c r="BA163" s="56"/>
      <c r="BB163" s="56"/>
      <c r="BC163" s="57"/>
    </row>
    <row r="164" spans="1:55" ht="17.25" hidden="1" customHeight="1" x14ac:dyDescent="0.2">
      <c r="A164" s="971"/>
      <c r="B164" s="973"/>
      <c r="C164" s="976"/>
      <c r="D164" s="1021"/>
      <c r="E164" s="986"/>
      <c r="F164" s="982"/>
      <c r="G164" s="1006"/>
      <c r="H164" s="988"/>
      <c r="I164" s="993"/>
      <c r="J164" s="994"/>
      <c r="K164" s="1024"/>
      <c r="L164" s="1003"/>
      <c r="M164" s="174"/>
      <c r="N164" s="175"/>
      <c r="O164" s="176"/>
      <c r="P164" s="46"/>
      <c r="Q164" s="47"/>
      <c r="R164" s="1028"/>
      <c r="S164" s="48"/>
      <c r="T164" s="906"/>
      <c r="U164" s="49"/>
      <c r="V164" s="906"/>
      <c r="W164" s="49"/>
      <c r="X164" s="906"/>
      <c r="Y164" s="49"/>
      <c r="Z164" s="906"/>
      <c r="AA164" s="49"/>
      <c r="AB164" s="906"/>
      <c r="AC164" s="49"/>
      <c r="AD164" s="906"/>
      <c r="AE164" s="49"/>
      <c r="AF164" s="906"/>
      <c r="AG164" s="50"/>
      <c r="AH164" s="858"/>
      <c r="AI164" s="858"/>
      <c r="AJ164" s="897"/>
      <c r="AK164" s="103">
        <f t="shared" si="458"/>
        <v>0</v>
      </c>
      <c r="AL164" s="51"/>
      <c r="AM164" s="52"/>
      <c r="AN164" s="52"/>
      <c r="AO164" s="52"/>
      <c r="AP164" s="52"/>
      <c r="AQ164" s="52"/>
      <c r="AR164" s="53">
        <f t="shared" si="459"/>
        <v>0</v>
      </c>
      <c r="AS164" s="54"/>
      <c r="AT164" s="52"/>
      <c r="AU164" s="53">
        <f t="shared" si="460"/>
        <v>0</v>
      </c>
      <c r="AV164" s="54"/>
      <c r="AW164" s="52"/>
      <c r="AX164" s="52"/>
      <c r="AY164" s="52"/>
      <c r="AZ164" s="55"/>
      <c r="BA164" s="56"/>
      <c r="BB164" s="56"/>
      <c r="BC164" s="57"/>
    </row>
    <row r="165" spans="1:55" ht="17.25" hidden="1" customHeight="1" x14ac:dyDescent="0.2">
      <c r="A165" s="971"/>
      <c r="B165" s="973"/>
      <c r="C165" s="976"/>
      <c r="D165" s="1021"/>
      <c r="E165" s="986"/>
      <c r="F165" s="982"/>
      <c r="G165" s="1006"/>
      <c r="H165" s="988"/>
      <c r="I165" s="993"/>
      <c r="J165" s="994"/>
      <c r="K165" s="1024"/>
      <c r="L165" s="1003"/>
      <c r="M165" s="174"/>
      <c r="N165" s="175"/>
      <c r="O165" s="176"/>
      <c r="P165" s="46"/>
      <c r="Q165" s="47"/>
      <c r="R165" s="1028"/>
      <c r="S165" s="48"/>
      <c r="T165" s="906"/>
      <c r="U165" s="49"/>
      <c r="V165" s="906"/>
      <c r="W165" s="49"/>
      <c r="X165" s="906"/>
      <c r="Y165" s="49"/>
      <c r="Z165" s="906"/>
      <c r="AA165" s="49"/>
      <c r="AB165" s="906"/>
      <c r="AC165" s="49"/>
      <c r="AD165" s="906"/>
      <c r="AE165" s="49"/>
      <c r="AF165" s="906"/>
      <c r="AG165" s="50"/>
      <c r="AH165" s="858"/>
      <c r="AI165" s="858"/>
      <c r="AJ165" s="897"/>
      <c r="AK165" s="103">
        <f t="shared" si="458"/>
        <v>0</v>
      </c>
      <c r="AL165" s="51"/>
      <c r="AM165" s="52"/>
      <c r="AN165" s="52"/>
      <c r="AO165" s="52"/>
      <c r="AP165" s="52"/>
      <c r="AQ165" s="52"/>
      <c r="AR165" s="53">
        <f t="shared" si="459"/>
        <v>0</v>
      </c>
      <c r="AS165" s="54"/>
      <c r="AT165" s="52"/>
      <c r="AU165" s="53">
        <f t="shared" si="460"/>
        <v>0</v>
      </c>
      <c r="AV165" s="54"/>
      <c r="AW165" s="52"/>
      <c r="AX165" s="52"/>
      <c r="AY165" s="52"/>
      <c r="AZ165" s="55"/>
      <c r="BA165" s="56"/>
      <c r="BB165" s="56"/>
      <c r="BC165" s="57"/>
    </row>
    <row r="166" spans="1:55" ht="17.25" hidden="1" customHeight="1" x14ac:dyDescent="0.2">
      <c r="A166" s="971"/>
      <c r="B166" s="973"/>
      <c r="C166" s="976"/>
      <c r="D166" s="1021"/>
      <c r="E166" s="986"/>
      <c r="F166" s="982"/>
      <c r="G166" s="1006"/>
      <c r="H166" s="988"/>
      <c r="I166" s="993"/>
      <c r="J166" s="994"/>
      <c r="K166" s="1024"/>
      <c r="L166" s="1003"/>
      <c r="M166" s="174"/>
      <c r="N166" s="175"/>
      <c r="O166" s="176"/>
      <c r="P166" s="46"/>
      <c r="Q166" s="47"/>
      <c r="R166" s="1028"/>
      <c r="S166" s="48"/>
      <c r="T166" s="906"/>
      <c r="U166" s="49"/>
      <c r="V166" s="906"/>
      <c r="W166" s="49"/>
      <c r="X166" s="906"/>
      <c r="Y166" s="49"/>
      <c r="Z166" s="906"/>
      <c r="AA166" s="49"/>
      <c r="AB166" s="906"/>
      <c r="AC166" s="49"/>
      <c r="AD166" s="906"/>
      <c r="AE166" s="49"/>
      <c r="AF166" s="906"/>
      <c r="AG166" s="50"/>
      <c r="AH166" s="858"/>
      <c r="AI166" s="858"/>
      <c r="AJ166" s="897"/>
      <c r="AK166" s="103">
        <f t="shared" si="458"/>
        <v>0</v>
      </c>
      <c r="AL166" s="51"/>
      <c r="AM166" s="52"/>
      <c r="AN166" s="52"/>
      <c r="AO166" s="52"/>
      <c r="AP166" s="52"/>
      <c r="AQ166" s="52"/>
      <c r="AR166" s="53">
        <f t="shared" si="459"/>
        <v>0</v>
      </c>
      <c r="AS166" s="54"/>
      <c r="AT166" s="52"/>
      <c r="AU166" s="53">
        <f t="shared" si="460"/>
        <v>0</v>
      </c>
      <c r="AV166" s="54"/>
      <c r="AW166" s="52"/>
      <c r="AX166" s="52"/>
      <c r="AY166" s="52"/>
      <c r="AZ166" s="55"/>
      <c r="BA166" s="56"/>
      <c r="BB166" s="56"/>
      <c r="BC166" s="57"/>
    </row>
    <row r="167" spans="1:55" ht="17.25" hidden="1" customHeight="1" x14ac:dyDescent="0.2">
      <c r="A167" s="971"/>
      <c r="B167" s="973"/>
      <c r="C167" s="976"/>
      <c r="D167" s="1021"/>
      <c r="E167" s="986"/>
      <c r="F167" s="982"/>
      <c r="G167" s="1006"/>
      <c r="H167" s="988"/>
      <c r="I167" s="993"/>
      <c r="J167" s="994"/>
      <c r="K167" s="1024"/>
      <c r="L167" s="1003"/>
      <c r="M167" s="174"/>
      <c r="N167" s="175"/>
      <c r="O167" s="176"/>
      <c r="P167" s="46"/>
      <c r="Q167" s="47"/>
      <c r="R167" s="1028"/>
      <c r="S167" s="48"/>
      <c r="T167" s="906"/>
      <c r="U167" s="49"/>
      <c r="V167" s="906"/>
      <c r="W167" s="49"/>
      <c r="X167" s="906"/>
      <c r="Y167" s="49"/>
      <c r="Z167" s="906"/>
      <c r="AA167" s="49"/>
      <c r="AB167" s="906"/>
      <c r="AC167" s="49"/>
      <c r="AD167" s="906"/>
      <c r="AE167" s="49"/>
      <c r="AF167" s="906"/>
      <c r="AG167" s="50"/>
      <c r="AH167" s="858"/>
      <c r="AI167" s="858"/>
      <c r="AJ167" s="897"/>
      <c r="AK167" s="103">
        <f t="shared" si="458"/>
        <v>0</v>
      </c>
      <c r="AL167" s="51"/>
      <c r="AM167" s="52"/>
      <c r="AN167" s="52"/>
      <c r="AO167" s="52"/>
      <c r="AP167" s="52"/>
      <c r="AQ167" s="52"/>
      <c r="AR167" s="53">
        <f t="shared" si="459"/>
        <v>0</v>
      </c>
      <c r="AS167" s="54"/>
      <c r="AT167" s="52"/>
      <c r="AU167" s="53">
        <f t="shared" si="460"/>
        <v>0</v>
      </c>
      <c r="AV167" s="54"/>
      <c r="AW167" s="52"/>
      <c r="AX167" s="52"/>
      <c r="AY167" s="52"/>
      <c r="AZ167" s="55"/>
      <c r="BA167" s="56"/>
      <c r="BB167" s="56"/>
      <c r="BC167" s="57"/>
    </row>
    <row r="168" spans="1:55" ht="17.25" hidden="1" customHeight="1" x14ac:dyDescent="0.2">
      <c r="A168" s="971"/>
      <c r="B168" s="974"/>
      <c r="C168" s="977"/>
      <c r="D168" s="1022"/>
      <c r="E168" s="986"/>
      <c r="F168" s="983"/>
      <c r="G168" s="1007"/>
      <c r="H168" s="989"/>
      <c r="I168" s="993"/>
      <c r="J168" s="994"/>
      <c r="K168" s="1025"/>
      <c r="L168" s="1003"/>
      <c r="M168" s="177"/>
      <c r="N168" s="178"/>
      <c r="O168" s="179"/>
      <c r="P168" s="106"/>
      <c r="Q168" s="107"/>
      <c r="R168" s="1028"/>
      <c r="S168" s="108"/>
      <c r="T168" s="906"/>
      <c r="U168" s="109"/>
      <c r="V168" s="906"/>
      <c r="W168" s="109"/>
      <c r="X168" s="906"/>
      <c r="Y168" s="109"/>
      <c r="Z168" s="906"/>
      <c r="AA168" s="109"/>
      <c r="AB168" s="906"/>
      <c r="AC168" s="109"/>
      <c r="AD168" s="906"/>
      <c r="AE168" s="109"/>
      <c r="AF168" s="906"/>
      <c r="AG168" s="110"/>
      <c r="AH168" s="858"/>
      <c r="AI168" s="858"/>
      <c r="AJ168" s="898"/>
      <c r="AK168" s="103">
        <f t="shared" si="458"/>
        <v>0</v>
      </c>
      <c r="AL168" s="111"/>
      <c r="AM168" s="112"/>
      <c r="AN168" s="112"/>
      <c r="AO168" s="112"/>
      <c r="AP168" s="112"/>
      <c r="AQ168" s="112"/>
      <c r="AR168" s="53">
        <f t="shared" si="459"/>
        <v>0</v>
      </c>
      <c r="AS168" s="113"/>
      <c r="AT168" s="112"/>
      <c r="AU168" s="53">
        <f>SUM(AS168:AT168)</f>
        <v>0</v>
      </c>
      <c r="AV168" s="113"/>
      <c r="AW168" s="112"/>
      <c r="AX168" s="112"/>
      <c r="AY168" s="112"/>
      <c r="AZ168" s="114"/>
      <c r="BA168" s="115"/>
      <c r="BB168" s="115"/>
      <c r="BC168" s="116"/>
    </row>
    <row r="169" spans="1:55" ht="9.9499999999999993" hidden="1" customHeight="1" thickBot="1" x14ac:dyDescent="0.25">
      <c r="A169" s="972"/>
      <c r="B169" s="975"/>
      <c r="C169" s="978"/>
      <c r="D169" s="1023"/>
      <c r="E169" s="987"/>
      <c r="F169" s="984"/>
      <c r="G169" s="1008"/>
      <c r="H169" s="990"/>
      <c r="I169" s="995"/>
      <c r="J169" s="996"/>
      <c r="K169" s="1026"/>
      <c r="L169" s="1004"/>
      <c r="M169" s="180"/>
      <c r="N169" s="181"/>
      <c r="O169" s="182"/>
      <c r="P169" s="117"/>
      <c r="Q169" s="117"/>
      <c r="R169" s="1029"/>
      <c r="S169" s="183"/>
      <c r="T169" s="907"/>
      <c r="U169" s="184"/>
      <c r="V169" s="907"/>
      <c r="W169" s="184"/>
      <c r="X169" s="907"/>
      <c r="Y169" s="184"/>
      <c r="Z169" s="907"/>
      <c r="AA169" s="184"/>
      <c r="AB169" s="907"/>
      <c r="AC169" s="184"/>
      <c r="AD169" s="907"/>
      <c r="AE169" s="184"/>
      <c r="AF169" s="907"/>
      <c r="AG169" s="185"/>
      <c r="AH169" s="859"/>
      <c r="AI169" s="859"/>
      <c r="AJ169" s="118"/>
      <c r="AK169" s="119"/>
      <c r="AL169" s="186"/>
      <c r="AM169" s="187"/>
      <c r="AN169" s="187"/>
      <c r="AO169" s="187"/>
      <c r="AP169" s="187"/>
      <c r="AQ169" s="187"/>
      <c r="AR169" s="120"/>
      <c r="AS169" s="188"/>
      <c r="AT169" s="187"/>
      <c r="AU169" s="120"/>
      <c r="AV169" s="188"/>
      <c r="AW169" s="187"/>
      <c r="AX169" s="187"/>
      <c r="AY169" s="187"/>
      <c r="AZ169" s="189"/>
      <c r="BA169" s="190"/>
      <c r="BB169" s="190"/>
      <c r="BC169" s="191"/>
    </row>
    <row r="170" spans="1:55" ht="6" hidden="1" customHeight="1" x14ac:dyDescent="0.2">
      <c r="A170" s="156"/>
      <c r="B170" s="192"/>
      <c r="C170" s="192"/>
      <c r="D170" s="192"/>
      <c r="E170" s="192"/>
      <c r="F170" s="192"/>
      <c r="G170" s="192"/>
      <c r="H170" s="192"/>
      <c r="I170" s="1005"/>
      <c r="J170" s="1005"/>
      <c r="K170" s="192"/>
      <c r="L170" s="192"/>
      <c r="M170" s="192"/>
      <c r="N170" s="192"/>
      <c r="O170" s="192"/>
      <c r="P170" s="192"/>
      <c r="Q170" s="192"/>
      <c r="R170" s="192"/>
      <c r="S170" s="192"/>
      <c r="T170" s="192"/>
      <c r="U170" s="192"/>
      <c r="V170" s="192"/>
      <c r="W170" s="192"/>
      <c r="X170" s="192"/>
      <c r="Y170" s="192"/>
      <c r="Z170" s="192"/>
      <c r="AA170" s="192"/>
      <c r="AB170" s="192"/>
      <c r="AC170" s="192"/>
      <c r="AD170" s="192"/>
      <c r="AE170" s="192"/>
      <c r="AF170" s="192"/>
      <c r="AG170" s="192"/>
      <c r="AH170" s="192"/>
      <c r="AI170" s="192"/>
      <c r="AJ170" s="192"/>
      <c r="AK170" s="193"/>
      <c r="AL170" s="193"/>
      <c r="AM170" s="193"/>
      <c r="AN170" s="193"/>
      <c r="AO170" s="193"/>
      <c r="AP170" s="193"/>
      <c r="AQ170" s="194"/>
      <c r="AR170" s="193"/>
      <c r="AS170" s="193"/>
      <c r="AT170" s="193"/>
      <c r="AU170" s="193"/>
      <c r="AV170" s="193"/>
      <c r="AW170" s="193"/>
      <c r="AX170" s="193"/>
      <c r="AY170" s="193"/>
      <c r="AZ170" s="193"/>
      <c r="BA170" s="193"/>
      <c r="BB170" s="193"/>
      <c r="BC170" s="156"/>
    </row>
    <row r="171" spans="1:55" ht="72" hidden="1" customHeight="1" x14ac:dyDescent="0.2">
      <c r="A171" s="970">
        <v>18</v>
      </c>
      <c r="B171" s="161" t="s">
        <v>1704</v>
      </c>
      <c r="C171" s="162" t="s">
        <v>1705</v>
      </c>
      <c r="D171" s="163" t="s">
        <v>21</v>
      </c>
      <c r="E171" s="163" t="s">
        <v>1892</v>
      </c>
      <c r="F171" s="162" t="s">
        <v>1706</v>
      </c>
      <c r="G171" s="164" t="s">
        <v>1678</v>
      </c>
      <c r="H171" s="164" t="s">
        <v>1679</v>
      </c>
      <c r="I171" s="165" t="s">
        <v>1908</v>
      </c>
      <c r="J171" s="166">
        <f>+$N$3</f>
        <v>2019</v>
      </c>
      <c r="K171" s="164" t="s">
        <v>1924</v>
      </c>
      <c r="L171" s="165" t="s">
        <v>1925</v>
      </c>
      <c r="M171" s="162" t="s">
        <v>1707</v>
      </c>
      <c r="N171" s="162" t="s">
        <v>1708</v>
      </c>
      <c r="O171" s="162" t="s">
        <v>1709</v>
      </c>
      <c r="P171" s="162" t="s">
        <v>1710</v>
      </c>
      <c r="Q171" s="162" t="s">
        <v>1711</v>
      </c>
      <c r="R171" s="167">
        <f t="shared" ref="R171" si="461">SUM(R172:R178)</f>
        <v>0</v>
      </c>
      <c r="S171" s="168">
        <f t="shared" ref="S171" si="462">SUM(S172:S178)</f>
        <v>0</v>
      </c>
      <c r="T171" s="169">
        <f t="shared" ref="T171" si="463">SUM(T172:T178)</f>
        <v>0</v>
      </c>
      <c r="U171" s="170">
        <f t="shared" ref="U171" si="464">SUM(U172:U178)</f>
        <v>0</v>
      </c>
      <c r="V171" s="169">
        <f t="shared" ref="V171" si="465">SUM(V172:V178)</f>
        <v>0</v>
      </c>
      <c r="W171" s="170">
        <f t="shared" ref="W171" si="466">SUM(W172:W178)</f>
        <v>0</v>
      </c>
      <c r="X171" s="169">
        <f t="shared" ref="X171" si="467">SUM(X172:X178)</f>
        <v>0</v>
      </c>
      <c r="Y171" s="170">
        <f t="shared" ref="Y171" si="468">SUM(Y172:Y178)</f>
        <v>0</v>
      </c>
      <c r="Z171" s="169">
        <f t="shared" ref="Z171" si="469">SUM(Z172:Z178)</f>
        <v>0</v>
      </c>
      <c r="AA171" s="170">
        <f t="shared" ref="AA171" si="470">SUM(AA172:AA178)</f>
        <v>0</v>
      </c>
      <c r="AB171" s="169">
        <f t="shared" ref="AB171" si="471">SUM(AB172:AB178)</f>
        <v>0</v>
      </c>
      <c r="AC171" s="170">
        <f t="shared" ref="AC171" si="472">SUM(AC172:AC178)</f>
        <v>0</v>
      </c>
      <c r="AD171" s="169">
        <f t="shared" ref="AD171" si="473">SUM(AD172:AD178)</f>
        <v>0</v>
      </c>
      <c r="AE171" s="170">
        <f t="shared" ref="AE171" si="474">SUM(AE172:AE178)</f>
        <v>0</v>
      </c>
      <c r="AF171" s="169">
        <f t="shared" ref="AF171" si="475">SUM(AF172:AF178)</f>
        <v>0</v>
      </c>
      <c r="AG171" s="171">
        <f t="shared" ref="AG171" si="476">SUM(AG172:AG178)</f>
        <v>0</v>
      </c>
      <c r="AH171" s="856"/>
      <c r="AI171" s="856"/>
      <c r="AJ171" s="172">
        <f t="shared" ref="AJ171" si="477">SUM(AJ172:AJ178)</f>
        <v>0</v>
      </c>
      <c r="AK171" s="173">
        <f t="shared" ref="AK171" si="478">SUM(AK172:AK178)</f>
        <v>0</v>
      </c>
      <c r="AL171" s="41">
        <f t="shared" ref="AL171" si="479">SUM(AL172:AL178)</f>
        <v>0</v>
      </c>
      <c r="AM171" s="42">
        <f t="shared" ref="AM171" si="480">SUM(AM172:AM178)</f>
        <v>0</v>
      </c>
      <c r="AN171" s="42">
        <f t="shared" ref="AN171" si="481">SUM(AN172:AN178)</f>
        <v>0</v>
      </c>
      <c r="AO171" s="42">
        <f t="shared" ref="AO171" si="482">SUM(AO172:AO178)</f>
        <v>0</v>
      </c>
      <c r="AP171" s="42">
        <f t="shared" ref="AP171" si="483">SUM(AP172:AP178)</f>
        <v>0</v>
      </c>
      <c r="AQ171" s="42">
        <f t="shared" ref="AQ171" si="484">SUM(AQ172:AQ178)</f>
        <v>0</v>
      </c>
      <c r="AR171" s="43">
        <f t="shared" ref="AR171" si="485">SUM(AR172:AR178)</f>
        <v>0</v>
      </c>
      <c r="AS171" s="104">
        <f t="shared" ref="AS171" si="486">SUM(AS172:AS178)</f>
        <v>0</v>
      </c>
      <c r="AT171" s="42">
        <f t="shared" ref="AT171" si="487">SUM(AT172:AT178)</f>
        <v>0</v>
      </c>
      <c r="AU171" s="43">
        <f t="shared" ref="AU171" si="488">SUM(AU172:AU178)</f>
        <v>0</v>
      </c>
      <c r="AV171" s="104">
        <f t="shared" ref="AV171" si="489">SUM(AV172:AV178)</f>
        <v>0</v>
      </c>
      <c r="AW171" s="42">
        <f t="shared" ref="AW171" si="490">SUM(AW172:AW178)</f>
        <v>0</v>
      </c>
      <c r="AX171" s="42">
        <f t="shared" ref="AX171" si="491">SUM(AX172:AX178)</f>
        <v>0</v>
      </c>
      <c r="AY171" s="42">
        <f t="shared" ref="AY171" si="492">SUM(AY172:AY178)</f>
        <v>0</v>
      </c>
      <c r="AZ171" s="105">
        <f t="shared" ref="AZ171" si="493">SUM(AZ172:AZ178)</f>
        <v>0</v>
      </c>
      <c r="BA171" s="44" t="s">
        <v>1684</v>
      </c>
      <c r="BB171" s="44" t="s">
        <v>1685</v>
      </c>
      <c r="BC171" s="45" t="s">
        <v>1686</v>
      </c>
    </row>
    <row r="172" spans="1:55" ht="17.25" hidden="1" customHeight="1" x14ac:dyDescent="0.2">
      <c r="A172" s="971"/>
      <c r="B172" s="973" t="str">
        <f>VLOOKUP($D$9,'PROYECTOS REGISTRADOS'!$A$2:$D$82,4,0)</f>
        <v>Conservación de las microcuencas del Municipio de Tocancipá, Cundinamarca, Centro Oriente</v>
      </c>
      <c r="C172" s="976" t="str">
        <f>VLOOKUP($D$9,'PROYECTOS REGISTRADOS'!$A$2:$D$82,3,0)</f>
        <v>2016-25817-0007</v>
      </c>
      <c r="D172" s="1021"/>
      <c r="E172" s="985" t="str">
        <f>IF(D172=0,"0-0",(VLOOKUP(D172,'CONSOLIDADO PLAN DESARROLLO'!$EL$9:$ET$304,2,0)))</f>
        <v>0-0</v>
      </c>
      <c r="F172" s="982" t="str">
        <f>IF(D172=0,"0-0",(VLOOKUP(D172,'CONSOLIDADO PLAN DESARROLLO'!$EL$9:$ET$304,3,0)))</f>
        <v>0-0</v>
      </c>
      <c r="G172" s="1006" t="str">
        <f>IF(D172=0,"0-0",(VLOOKUP(D172,'CONSOLIDADO PLAN DESARROLLO'!$EL$9:$ET$304,4,0)))</f>
        <v>0-0</v>
      </c>
      <c r="H172" s="988" t="str">
        <f>IF(D172=0,"0-0",(VLOOKUP(D172,'CONSOLIDADO PLAN DESARROLLO'!$EL$9:$ET$304,5,0)))</f>
        <v>0-0</v>
      </c>
      <c r="I172" s="991" t="str">
        <f>IF(D172=0,"0-0",(VLOOKUP(D172,'CONSOLIDADO PLAN DESARROLLO'!$EL$9:$ET$304,$R$3,0)))</f>
        <v>0-0</v>
      </c>
      <c r="J172" s="992"/>
      <c r="K172" s="1024"/>
      <c r="L172" s="1002"/>
      <c r="M172" s="174"/>
      <c r="N172" s="175"/>
      <c r="O172" s="176"/>
      <c r="P172" s="46"/>
      <c r="Q172" s="47"/>
      <c r="R172" s="1027"/>
      <c r="S172" s="48"/>
      <c r="T172" s="905"/>
      <c r="U172" s="49"/>
      <c r="V172" s="905"/>
      <c r="W172" s="49"/>
      <c r="X172" s="905"/>
      <c r="Y172" s="49"/>
      <c r="Z172" s="905"/>
      <c r="AA172" s="49"/>
      <c r="AB172" s="905"/>
      <c r="AC172" s="49"/>
      <c r="AD172" s="905"/>
      <c r="AE172" s="49"/>
      <c r="AF172" s="905"/>
      <c r="AG172" s="50"/>
      <c r="AH172" s="857"/>
      <c r="AI172" s="857"/>
      <c r="AJ172" s="896">
        <f>+R172+T172+V172+X172+Z172+AB172+AD172+AF172</f>
        <v>0</v>
      </c>
      <c r="AK172" s="103">
        <f t="shared" ref="AK172:AK177" si="494">AC172+AE172+AG172+S172+U172+W172+Y172+AA172</f>
        <v>0</v>
      </c>
      <c r="AL172" s="51"/>
      <c r="AM172" s="52"/>
      <c r="AN172" s="52"/>
      <c r="AO172" s="52"/>
      <c r="AP172" s="52"/>
      <c r="AQ172" s="52"/>
      <c r="AR172" s="53">
        <f t="shared" ref="AR172:AR177" si="495">SUM(AL172:AQ172)</f>
        <v>0</v>
      </c>
      <c r="AS172" s="54"/>
      <c r="AT172" s="52"/>
      <c r="AU172" s="53">
        <f t="shared" ref="AU172:AU176" si="496">SUM(AS172:AT172)</f>
        <v>0</v>
      </c>
      <c r="AV172" s="54"/>
      <c r="AW172" s="52"/>
      <c r="AX172" s="52"/>
      <c r="AY172" s="52"/>
      <c r="AZ172" s="55"/>
      <c r="BA172" s="56"/>
      <c r="BB172" s="56"/>
      <c r="BC172" s="57"/>
    </row>
    <row r="173" spans="1:55" ht="17.25" hidden="1" customHeight="1" x14ac:dyDescent="0.2">
      <c r="A173" s="971"/>
      <c r="B173" s="973"/>
      <c r="C173" s="976"/>
      <c r="D173" s="1021"/>
      <c r="E173" s="986"/>
      <c r="F173" s="982"/>
      <c r="G173" s="1006"/>
      <c r="H173" s="988"/>
      <c r="I173" s="993"/>
      <c r="J173" s="994"/>
      <c r="K173" s="1024"/>
      <c r="L173" s="1003"/>
      <c r="M173" s="174"/>
      <c r="N173" s="175"/>
      <c r="O173" s="176"/>
      <c r="P173" s="46"/>
      <c r="Q173" s="47"/>
      <c r="R173" s="1028"/>
      <c r="S173" s="48"/>
      <c r="T173" s="906"/>
      <c r="U173" s="49"/>
      <c r="V173" s="906"/>
      <c r="W173" s="49"/>
      <c r="X173" s="906"/>
      <c r="Y173" s="49"/>
      <c r="Z173" s="906"/>
      <c r="AA173" s="49"/>
      <c r="AB173" s="906"/>
      <c r="AC173" s="49"/>
      <c r="AD173" s="906"/>
      <c r="AE173" s="49"/>
      <c r="AF173" s="906"/>
      <c r="AG173" s="50"/>
      <c r="AH173" s="858"/>
      <c r="AI173" s="858"/>
      <c r="AJ173" s="897"/>
      <c r="AK173" s="103">
        <f t="shared" si="494"/>
        <v>0</v>
      </c>
      <c r="AL173" s="51"/>
      <c r="AM173" s="52"/>
      <c r="AN173" s="52"/>
      <c r="AO173" s="52"/>
      <c r="AP173" s="52"/>
      <c r="AQ173" s="52"/>
      <c r="AR173" s="53">
        <f t="shared" si="495"/>
        <v>0</v>
      </c>
      <c r="AS173" s="54"/>
      <c r="AT173" s="52"/>
      <c r="AU173" s="53">
        <f t="shared" si="496"/>
        <v>0</v>
      </c>
      <c r="AV173" s="54"/>
      <c r="AW173" s="52"/>
      <c r="AX173" s="52"/>
      <c r="AY173" s="52"/>
      <c r="AZ173" s="55"/>
      <c r="BA173" s="56"/>
      <c r="BB173" s="56"/>
      <c r="BC173" s="57"/>
    </row>
    <row r="174" spans="1:55" ht="17.25" hidden="1" customHeight="1" x14ac:dyDescent="0.2">
      <c r="A174" s="971"/>
      <c r="B174" s="973"/>
      <c r="C174" s="976"/>
      <c r="D174" s="1021"/>
      <c r="E174" s="986"/>
      <c r="F174" s="982"/>
      <c r="G174" s="1006"/>
      <c r="H174" s="988"/>
      <c r="I174" s="993"/>
      <c r="J174" s="994"/>
      <c r="K174" s="1024"/>
      <c r="L174" s="1003"/>
      <c r="M174" s="174"/>
      <c r="N174" s="175"/>
      <c r="O174" s="176"/>
      <c r="P174" s="46"/>
      <c r="Q174" s="47"/>
      <c r="R174" s="1028"/>
      <c r="S174" s="48"/>
      <c r="T174" s="906"/>
      <c r="U174" s="49"/>
      <c r="V174" s="906"/>
      <c r="W174" s="49"/>
      <c r="X174" s="906"/>
      <c r="Y174" s="49"/>
      <c r="Z174" s="906"/>
      <c r="AA174" s="49"/>
      <c r="AB174" s="906"/>
      <c r="AC174" s="49"/>
      <c r="AD174" s="906"/>
      <c r="AE174" s="49"/>
      <c r="AF174" s="906"/>
      <c r="AG174" s="50"/>
      <c r="AH174" s="858"/>
      <c r="AI174" s="858"/>
      <c r="AJ174" s="897"/>
      <c r="AK174" s="103">
        <f t="shared" si="494"/>
        <v>0</v>
      </c>
      <c r="AL174" s="51"/>
      <c r="AM174" s="52"/>
      <c r="AN174" s="52"/>
      <c r="AO174" s="52"/>
      <c r="AP174" s="52"/>
      <c r="AQ174" s="52"/>
      <c r="AR174" s="53">
        <f t="shared" si="495"/>
        <v>0</v>
      </c>
      <c r="AS174" s="54"/>
      <c r="AT174" s="52"/>
      <c r="AU174" s="53">
        <f t="shared" si="496"/>
        <v>0</v>
      </c>
      <c r="AV174" s="54"/>
      <c r="AW174" s="52"/>
      <c r="AX174" s="52"/>
      <c r="AY174" s="52"/>
      <c r="AZ174" s="55"/>
      <c r="BA174" s="56"/>
      <c r="BB174" s="56"/>
      <c r="BC174" s="57"/>
    </row>
    <row r="175" spans="1:55" ht="17.25" hidden="1" customHeight="1" x14ac:dyDescent="0.2">
      <c r="A175" s="971"/>
      <c r="B175" s="973"/>
      <c r="C175" s="976"/>
      <c r="D175" s="1021"/>
      <c r="E175" s="986"/>
      <c r="F175" s="982"/>
      <c r="G175" s="1006"/>
      <c r="H175" s="988"/>
      <c r="I175" s="993"/>
      <c r="J175" s="994"/>
      <c r="K175" s="1024"/>
      <c r="L175" s="1003"/>
      <c r="M175" s="174"/>
      <c r="N175" s="175"/>
      <c r="O175" s="176"/>
      <c r="P175" s="46"/>
      <c r="Q175" s="47"/>
      <c r="R175" s="1028"/>
      <c r="S175" s="48"/>
      <c r="T175" s="906"/>
      <c r="U175" s="49"/>
      <c r="V175" s="906"/>
      <c r="W175" s="49"/>
      <c r="X175" s="906"/>
      <c r="Y175" s="49"/>
      <c r="Z175" s="906"/>
      <c r="AA175" s="49"/>
      <c r="AB175" s="906"/>
      <c r="AC175" s="49"/>
      <c r="AD175" s="906"/>
      <c r="AE175" s="49"/>
      <c r="AF175" s="906"/>
      <c r="AG175" s="50"/>
      <c r="AH175" s="858"/>
      <c r="AI175" s="858"/>
      <c r="AJ175" s="897"/>
      <c r="AK175" s="103">
        <f t="shared" si="494"/>
        <v>0</v>
      </c>
      <c r="AL175" s="51"/>
      <c r="AM175" s="52"/>
      <c r="AN175" s="52"/>
      <c r="AO175" s="52"/>
      <c r="AP175" s="52"/>
      <c r="AQ175" s="52"/>
      <c r="AR175" s="53">
        <f t="shared" si="495"/>
        <v>0</v>
      </c>
      <c r="AS175" s="54"/>
      <c r="AT175" s="52"/>
      <c r="AU175" s="53">
        <f t="shared" si="496"/>
        <v>0</v>
      </c>
      <c r="AV175" s="54"/>
      <c r="AW175" s="52"/>
      <c r="AX175" s="52"/>
      <c r="AY175" s="52"/>
      <c r="AZ175" s="55"/>
      <c r="BA175" s="56"/>
      <c r="BB175" s="56"/>
      <c r="BC175" s="57"/>
    </row>
    <row r="176" spans="1:55" ht="17.25" hidden="1" customHeight="1" x14ac:dyDescent="0.2">
      <c r="A176" s="971"/>
      <c r="B176" s="973"/>
      <c r="C176" s="976"/>
      <c r="D176" s="1021"/>
      <c r="E176" s="986"/>
      <c r="F176" s="982"/>
      <c r="G176" s="1006"/>
      <c r="H176" s="988"/>
      <c r="I176" s="993"/>
      <c r="J176" s="994"/>
      <c r="K176" s="1024"/>
      <c r="L176" s="1003"/>
      <c r="M176" s="174"/>
      <c r="N176" s="175"/>
      <c r="O176" s="176"/>
      <c r="P176" s="46"/>
      <c r="Q176" s="47"/>
      <c r="R176" s="1028"/>
      <c r="S176" s="48"/>
      <c r="T176" s="906"/>
      <c r="U176" s="49"/>
      <c r="V176" s="906"/>
      <c r="W176" s="49"/>
      <c r="X176" s="906"/>
      <c r="Y176" s="49"/>
      <c r="Z176" s="906"/>
      <c r="AA176" s="49"/>
      <c r="AB176" s="906"/>
      <c r="AC176" s="49"/>
      <c r="AD176" s="906"/>
      <c r="AE176" s="49"/>
      <c r="AF176" s="906"/>
      <c r="AG176" s="50"/>
      <c r="AH176" s="858"/>
      <c r="AI176" s="858"/>
      <c r="AJ176" s="897"/>
      <c r="AK176" s="103">
        <f t="shared" si="494"/>
        <v>0</v>
      </c>
      <c r="AL176" s="51"/>
      <c r="AM176" s="52"/>
      <c r="AN176" s="52"/>
      <c r="AO176" s="52"/>
      <c r="AP176" s="52"/>
      <c r="AQ176" s="52"/>
      <c r="AR176" s="53">
        <f t="shared" si="495"/>
        <v>0</v>
      </c>
      <c r="AS176" s="54"/>
      <c r="AT176" s="52"/>
      <c r="AU176" s="53">
        <f t="shared" si="496"/>
        <v>0</v>
      </c>
      <c r="AV176" s="54"/>
      <c r="AW176" s="52"/>
      <c r="AX176" s="52"/>
      <c r="AY176" s="52"/>
      <c r="AZ176" s="55"/>
      <c r="BA176" s="56"/>
      <c r="BB176" s="56"/>
      <c r="BC176" s="57"/>
    </row>
    <row r="177" spans="1:55" ht="17.25" hidden="1" customHeight="1" x14ac:dyDescent="0.2">
      <c r="A177" s="971"/>
      <c r="B177" s="974"/>
      <c r="C177" s="977"/>
      <c r="D177" s="1022"/>
      <c r="E177" s="986"/>
      <c r="F177" s="983"/>
      <c r="G177" s="1007"/>
      <c r="H177" s="989"/>
      <c r="I177" s="993"/>
      <c r="J177" s="994"/>
      <c r="K177" s="1025"/>
      <c r="L177" s="1003"/>
      <c r="M177" s="177"/>
      <c r="N177" s="178"/>
      <c r="O177" s="179"/>
      <c r="P177" s="106"/>
      <c r="Q177" s="107"/>
      <c r="R177" s="1028"/>
      <c r="S177" s="108"/>
      <c r="T177" s="906"/>
      <c r="U177" s="109"/>
      <c r="V177" s="906"/>
      <c r="W177" s="109"/>
      <c r="X177" s="906"/>
      <c r="Y177" s="109"/>
      <c r="Z177" s="906"/>
      <c r="AA177" s="109"/>
      <c r="AB177" s="906"/>
      <c r="AC177" s="109"/>
      <c r="AD177" s="906"/>
      <c r="AE177" s="109"/>
      <c r="AF177" s="906"/>
      <c r="AG177" s="110"/>
      <c r="AH177" s="858"/>
      <c r="AI177" s="858"/>
      <c r="AJ177" s="898"/>
      <c r="AK177" s="103">
        <f t="shared" si="494"/>
        <v>0</v>
      </c>
      <c r="AL177" s="111"/>
      <c r="AM177" s="112"/>
      <c r="AN177" s="112"/>
      <c r="AO177" s="112"/>
      <c r="AP177" s="112"/>
      <c r="AQ177" s="112"/>
      <c r="AR177" s="53">
        <f t="shared" si="495"/>
        <v>0</v>
      </c>
      <c r="AS177" s="113"/>
      <c r="AT177" s="112"/>
      <c r="AU177" s="53">
        <f>SUM(AS177:AT177)</f>
        <v>0</v>
      </c>
      <c r="AV177" s="113"/>
      <c r="AW177" s="112"/>
      <c r="AX177" s="112"/>
      <c r="AY177" s="112"/>
      <c r="AZ177" s="114"/>
      <c r="BA177" s="115"/>
      <c r="BB177" s="115"/>
      <c r="BC177" s="116"/>
    </row>
    <row r="178" spans="1:55" ht="9.9499999999999993" hidden="1" customHeight="1" thickBot="1" x14ac:dyDescent="0.25">
      <c r="A178" s="972"/>
      <c r="B178" s="975"/>
      <c r="C178" s="978"/>
      <c r="D178" s="1023"/>
      <c r="E178" s="987"/>
      <c r="F178" s="984"/>
      <c r="G178" s="1008"/>
      <c r="H178" s="990"/>
      <c r="I178" s="995"/>
      <c r="J178" s="996"/>
      <c r="K178" s="1026"/>
      <c r="L178" s="1004"/>
      <c r="M178" s="180"/>
      <c r="N178" s="181"/>
      <c r="O178" s="182"/>
      <c r="P178" s="117"/>
      <c r="Q178" s="117"/>
      <c r="R178" s="1029"/>
      <c r="S178" s="183"/>
      <c r="T178" s="907"/>
      <c r="U178" s="184"/>
      <c r="V178" s="907"/>
      <c r="W178" s="184"/>
      <c r="X178" s="907"/>
      <c r="Y178" s="184"/>
      <c r="Z178" s="907"/>
      <c r="AA178" s="184"/>
      <c r="AB178" s="907"/>
      <c r="AC178" s="184"/>
      <c r="AD178" s="907"/>
      <c r="AE178" s="184"/>
      <c r="AF178" s="907"/>
      <c r="AG178" s="185"/>
      <c r="AH178" s="859"/>
      <c r="AI178" s="859"/>
      <c r="AJ178" s="118"/>
      <c r="AK178" s="119"/>
      <c r="AL178" s="186"/>
      <c r="AM178" s="187"/>
      <c r="AN178" s="187"/>
      <c r="AO178" s="187"/>
      <c r="AP178" s="187"/>
      <c r="AQ178" s="187"/>
      <c r="AR178" s="120"/>
      <c r="AS178" s="188"/>
      <c r="AT178" s="187"/>
      <c r="AU178" s="120"/>
      <c r="AV178" s="188"/>
      <c r="AW178" s="187"/>
      <c r="AX178" s="187"/>
      <c r="AY178" s="187"/>
      <c r="AZ178" s="189"/>
      <c r="BA178" s="190"/>
      <c r="BB178" s="190"/>
      <c r="BC178" s="191"/>
    </row>
    <row r="179" spans="1:55" ht="6" hidden="1" customHeight="1" x14ac:dyDescent="0.2">
      <c r="A179" s="156"/>
      <c r="B179" s="192"/>
      <c r="C179" s="192"/>
      <c r="D179" s="192"/>
      <c r="E179" s="192"/>
      <c r="F179" s="192"/>
      <c r="G179" s="192"/>
      <c r="H179" s="192"/>
      <c r="I179" s="1005"/>
      <c r="J179" s="1005"/>
      <c r="K179" s="192"/>
      <c r="L179" s="192"/>
      <c r="M179" s="192"/>
      <c r="N179" s="192"/>
      <c r="O179" s="192"/>
      <c r="P179" s="192"/>
      <c r="Q179" s="192"/>
      <c r="R179" s="192"/>
      <c r="S179" s="192"/>
      <c r="T179" s="192"/>
      <c r="U179" s="192"/>
      <c r="V179" s="192"/>
      <c r="W179" s="192"/>
      <c r="X179" s="192"/>
      <c r="Y179" s="192"/>
      <c r="Z179" s="192"/>
      <c r="AA179" s="192"/>
      <c r="AB179" s="192"/>
      <c r="AC179" s="192"/>
      <c r="AD179" s="192"/>
      <c r="AE179" s="192"/>
      <c r="AF179" s="192"/>
      <c r="AG179" s="192"/>
      <c r="AH179" s="192"/>
      <c r="AI179" s="192"/>
      <c r="AJ179" s="192"/>
      <c r="AK179" s="193"/>
      <c r="AL179" s="193"/>
      <c r="AM179" s="193"/>
      <c r="AN179" s="193"/>
      <c r="AO179" s="193"/>
      <c r="AP179" s="193"/>
      <c r="AQ179" s="194"/>
      <c r="AR179" s="193"/>
      <c r="AS179" s="193"/>
      <c r="AT179" s="193"/>
      <c r="AU179" s="193"/>
      <c r="AV179" s="193"/>
      <c r="AW179" s="193"/>
      <c r="AX179" s="193"/>
      <c r="AY179" s="193"/>
      <c r="AZ179" s="193"/>
      <c r="BA179" s="193"/>
      <c r="BB179" s="193"/>
      <c r="BC179" s="156"/>
    </row>
    <row r="180" spans="1:55" ht="72" hidden="1" customHeight="1" x14ac:dyDescent="0.2">
      <c r="A180" s="970">
        <v>19</v>
      </c>
      <c r="B180" s="161" t="s">
        <v>1704</v>
      </c>
      <c r="C180" s="162" t="s">
        <v>1705</v>
      </c>
      <c r="D180" s="163" t="s">
        <v>21</v>
      </c>
      <c r="E180" s="163" t="s">
        <v>1892</v>
      </c>
      <c r="F180" s="162" t="s">
        <v>1706</v>
      </c>
      <c r="G180" s="164" t="s">
        <v>1678</v>
      </c>
      <c r="H180" s="164" t="s">
        <v>1679</v>
      </c>
      <c r="I180" s="165" t="s">
        <v>1908</v>
      </c>
      <c r="J180" s="166">
        <f>+$N$3</f>
        <v>2019</v>
      </c>
      <c r="K180" s="164" t="s">
        <v>1924</v>
      </c>
      <c r="L180" s="165" t="s">
        <v>1925</v>
      </c>
      <c r="M180" s="162" t="s">
        <v>1707</v>
      </c>
      <c r="N180" s="162" t="s">
        <v>1708</v>
      </c>
      <c r="O180" s="162" t="s">
        <v>1709</v>
      </c>
      <c r="P180" s="162" t="s">
        <v>1710</v>
      </c>
      <c r="Q180" s="162" t="s">
        <v>1711</v>
      </c>
      <c r="R180" s="167">
        <f t="shared" ref="R180" si="497">SUM(R181:R187)</f>
        <v>0</v>
      </c>
      <c r="S180" s="168">
        <f t="shared" ref="S180" si="498">SUM(S181:S187)</f>
        <v>0</v>
      </c>
      <c r="T180" s="169">
        <f t="shared" ref="T180" si="499">SUM(T181:T187)</f>
        <v>0</v>
      </c>
      <c r="U180" s="170">
        <f t="shared" ref="U180" si="500">SUM(U181:U187)</f>
        <v>0</v>
      </c>
      <c r="V180" s="169">
        <f t="shared" ref="V180" si="501">SUM(V181:V187)</f>
        <v>0</v>
      </c>
      <c r="W180" s="170">
        <f t="shared" ref="W180" si="502">SUM(W181:W187)</f>
        <v>0</v>
      </c>
      <c r="X180" s="169">
        <f t="shared" ref="X180" si="503">SUM(X181:X187)</f>
        <v>0</v>
      </c>
      <c r="Y180" s="170">
        <f t="shared" ref="Y180" si="504">SUM(Y181:Y187)</f>
        <v>0</v>
      </c>
      <c r="Z180" s="169">
        <f t="shared" ref="Z180" si="505">SUM(Z181:Z187)</f>
        <v>0</v>
      </c>
      <c r="AA180" s="170">
        <f t="shared" ref="AA180" si="506">SUM(AA181:AA187)</f>
        <v>0</v>
      </c>
      <c r="AB180" s="169">
        <f t="shared" ref="AB180" si="507">SUM(AB181:AB187)</f>
        <v>0</v>
      </c>
      <c r="AC180" s="170">
        <f t="shared" ref="AC180" si="508">SUM(AC181:AC187)</f>
        <v>0</v>
      </c>
      <c r="AD180" s="169">
        <f t="shared" ref="AD180" si="509">SUM(AD181:AD187)</f>
        <v>0</v>
      </c>
      <c r="AE180" s="170">
        <f t="shared" ref="AE180" si="510">SUM(AE181:AE187)</f>
        <v>0</v>
      </c>
      <c r="AF180" s="169">
        <f t="shared" ref="AF180" si="511">SUM(AF181:AF187)</f>
        <v>0</v>
      </c>
      <c r="AG180" s="171">
        <f t="shared" ref="AG180" si="512">SUM(AG181:AG187)</f>
        <v>0</v>
      </c>
      <c r="AH180" s="856"/>
      <c r="AI180" s="856"/>
      <c r="AJ180" s="172">
        <f t="shared" ref="AJ180" si="513">SUM(AJ181:AJ187)</f>
        <v>0</v>
      </c>
      <c r="AK180" s="173">
        <f t="shared" ref="AK180" si="514">SUM(AK181:AK187)</f>
        <v>0</v>
      </c>
      <c r="AL180" s="41">
        <f t="shared" ref="AL180" si="515">SUM(AL181:AL187)</f>
        <v>0</v>
      </c>
      <c r="AM180" s="42">
        <f t="shared" ref="AM180" si="516">SUM(AM181:AM187)</f>
        <v>0</v>
      </c>
      <c r="AN180" s="42">
        <f t="shared" ref="AN180" si="517">SUM(AN181:AN187)</f>
        <v>0</v>
      </c>
      <c r="AO180" s="42">
        <f t="shared" ref="AO180" si="518">SUM(AO181:AO187)</f>
        <v>0</v>
      </c>
      <c r="AP180" s="42">
        <f t="shared" ref="AP180" si="519">SUM(AP181:AP187)</f>
        <v>0</v>
      </c>
      <c r="AQ180" s="42">
        <f t="shared" ref="AQ180" si="520">SUM(AQ181:AQ187)</f>
        <v>0</v>
      </c>
      <c r="AR180" s="43">
        <f t="shared" ref="AR180" si="521">SUM(AR181:AR187)</f>
        <v>0</v>
      </c>
      <c r="AS180" s="104">
        <f t="shared" ref="AS180" si="522">SUM(AS181:AS187)</f>
        <v>0</v>
      </c>
      <c r="AT180" s="42">
        <f t="shared" ref="AT180" si="523">SUM(AT181:AT187)</f>
        <v>0</v>
      </c>
      <c r="AU180" s="43">
        <f t="shared" ref="AU180" si="524">SUM(AU181:AU187)</f>
        <v>0</v>
      </c>
      <c r="AV180" s="104">
        <f t="shared" ref="AV180" si="525">SUM(AV181:AV187)</f>
        <v>0</v>
      </c>
      <c r="AW180" s="42">
        <f t="shared" ref="AW180" si="526">SUM(AW181:AW187)</f>
        <v>0</v>
      </c>
      <c r="AX180" s="42">
        <f t="shared" ref="AX180" si="527">SUM(AX181:AX187)</f>
        <v>0</v>
      </c>
      <c r="AY180" s="42">
        <f t="shared" ref="AY180" si="528">SUM(AY181:AY187)</f>
        <v>0</v>
      </c>
      <c r="AZ180" s="105">
        <f t="shared" ref="AZ180" si="529">SUM(AZ181:AZ187)</f>
        <v>0</v>
      </c>
      <c r="BA180" s="44" t="s">
        <v>1684</v>
      </c>
      <c r="BB180" s="44" t="s">
        <v>1685</v>
      </c>
      <c r="BC180" s="45" t="s">
        <v>1686</v>
      </c>
    </row>
    <row r="181" spans="1:55" ht="17.25" hidden="1" customHeight="1" x14ac:dyDescent="0.2">
      <c r="A181" s="971"/>
      <c r="B181" s="973" t="str">
        <f>VLOOKUP($D$9,'PROYECTOS REGISTRADOS'!$A$2:$D$82,4,0)</f>
        <v>Conservación de las microcuencas del Municipio de Tocancipá, Cundinamarca, Centro Oriente</v>
      </c>
      <c r="C181" s="976" t="str">
        <f>VLOOKUP($D$9,'PROYECTOS REGISTRADOS'!$A$2:$D$82,3,0)</f>
        <v>2016-25817-0007</v>
      </c>
      <c r="D181" s="1021"/>
      <c r="E181" s="985" t="str">
        <f>IF(D181=0,"0-0",(VLOOKUP(D181,'CONSOLIDADO PLAN DESARROLLO'!$EL$9:$ET$304,2,0)))</f>
        <v>0-0</v>
      </c>
      <c r="F181" s="982" t="str">
        <f>IF(D181=0,"0-0",(VLOOKUP(D181,'CONSOLIDADO PLAN DESARROLLO'!$EL$9:$ET$304,3,0)))</f>
        <v>0-0</v>
      </c>
      <c r="G181" s="1006" t="str">
        <f>IF(D181=0,"0-0",(VLOOKUP(D181,'CONSOLIDADO PLAN DESARROLLO'!$EL$9:$ET$304,4,0)))</f>
        <v>0-0</v>
      </c>
      <c r="H181" s="988" t="str">
        <f>IF(D181=0,"0-0",(VLOOKUP(D181,'CONSOLIDADO PLAN DESARROLLO'!$EL$9:$ET$304,5,0)))</f>
        <v>0-0</v>
      </c>
      <c r="I181" s="991" t="str">
        <f>IF(D181=0,"0-0",(VLOOKUP(D181,'CONSOLIDADO PLAN DESARROLLO'!$EL$9:$ET$304,$R$3,0)))</f>
        <v>0-0</v>
      </c>
      <c r="J181" s="992"/>
      <c r="K181" s="1024"/>
      <c r="L181" s="1002"/>
      <c r="M181" s="174"/>
      <c r="N181" s="175"/>
      <c r="O181" s="176"/>
      <c r="P181" s="46"/>
      <c r="Q181" s="47"/>
      <c r="R181" s="1027"/>
      <c r="S181" s="48"/>
      <c r="T181" s="905"/>
      <c r="U181" s="49"/>
      <c r="V181" s="905"/>
      <c r="W181" s="49"/>
      <c r="X181" s="905"/>
      <c r="Y181" s="49"/>
      <c r="Z181" s="905"/>
      <c r="AA181" s="49"/>
      <c r="AB181" s="905"/>
      <c r="AC181" s="49"/>
      <c r="AD181" s="905"/>
      <c r="AE181" s="49"/>
      <c r="AF181" s="905"/>
      <c r="AG181" s="50"/>
      <c r="AH181" s="857"/>
      <c r="AI181" s="857"/>
      <c r="AJ181" s="896">
        <f>+R181+T181+V181+X181+Z181+AB181+AD181+AF181</f>
        <v>0</v>
      </c>
      <c r="AK181" s="103">
        <f t="shared" ref="AK181:AK186" si="530">AC181+AE181+AG181+S181+U181+W181+Y181+AA181</f>
        <v>0</v>
      </c>
      <c r="AL181" s="51"/>
      <c r="AM181" s="52"/>
      <c r="AN181" s="52"/>
      <c r="AO181" s="52"/>
      <c r="AP181" s="52"/>
      <c r="AQ181" s="52"/>
      <c r="AR181" s="53">
        <f t="shared" ref="AR181:AR186" si="531">SUM(AL181:AQ181)</f>
        <v>0</v>
      </c>
      <c r="AS181" s="54"/>
      <c r="AT181" s="52"/>
      <c r="AU181" s="53">
        <f t="shared" ref="AU181:AU185" si="532">SUM(AS181:AT181)</f>
        <v>0</v>
      </c>
      <c r="AV181" s="54"/>
      <c r="AW181" s="52"/>
      <c r="AX181" s="52"/>
      <c r="AY181" s="52"/>
      <c r="AZ181" s="55"/>
      <c r="BA181" s="56"/>
      <c r="BB181" s="56"/>
      <c r="BC181" s="57"/>
    </row>
    <row r="182" spans="1:55" ht="17.25" hidden="1" customHeight="1" x14ac:dyDescent="0.2">
      <c r="A182" s="971"/>
      <c r="B182" s="973"/>
      <c r="C182" s="976"/>
      <c r="D182" s="1021"/>
      <c r="E182" s="986"/>
      <c r="F182" s="982"/>
      <c r="G182" s="1006"/>
      <c r="H182" s="988"/>
      <c r="I182" s="993"/>
      <c r="J182" s="994"/>
      <c r="K182" s="1024"/>
      <c r="L182" s="1003"/>
      <c r="M182" s="174"/>
      <c r="N182" s="175"/>
      <c r="O182" s="176"/>
      <c r="P182" s="46"/>
      <c r="Q182" s="47"/>
      <c r="R182" s="1028"/>
      <c r="S182" s="48"/>
      <c r="T182" s="906"/>
      <c r="U182" s="49"/>
      <c r="V182" s="906"/>
      <c r="W182" s="49"/>
      <c r="X182" s="906"/>
      <c r="Y182" s="49"/>
      <c r="Z182" s="906"/>
      <c r="AA182" s="49"/>
      <c r="AB182" s="906"/>
      <c r="AC182" s="49"/>
      <c r="AD182" s="906"/>
      <c r="AE182" s="49"/>
      <c r="AF182" s="906"/>
      <c r="AG182" s="50"/>
      <c r="AH182" s="858"/>
      <c r="AI182" s="858"/>
      <c r="AJ182" s="897"/>
      <c r="AK182" s="103">
        <f t="shared" si="530"/>
        <v>0</v>
      </c>
      <c r="AL182" s="51"/>
      <c r="AM182" s="52"/>
      <c r="AN182" s="52"/>
      <c r="AO182" s="52"/>
      <c r="AP182" s="52"/>
      <c r="AQ182" s="52"/>
      <c r="AR182" s="53">
        <f t="shared" si="531"/>
        <v>0</v>
      </c>
      <c r="AS182" s="54"/>
      <c r="AT182" s="52"/>
      <c r="AU182" s="53">
        <f t="shared" si="532"/>
        <v>0</v>
      </c>
      <c r="AV182" s="54"/>
      <c r="AW182" s="52"/>
      <c r="AX182" s="52"/>
      <c r="AY182" s="52"/>
      <c r="AZ182" s="55"/>
      <c r="BA182" s="56"/>
      <c r="BB182" s="56"/>
      <c r="BC182" s="57"/>
    </row>
    <row r="183" spans="1:55" ht="17.25" hidden="1" customHeight="1" x14ac:dyDescent="0.2">
      <c r="A183" s="971"/>
      <c r="B183" s="973"/>
      <c r="C183" s="976"/>
      <c r="D183" s="1021"/>
      <c r="E183" s="986"/>
      <c r="F183" s="982"/>
      <c r="G183" s="1006"/>
      <c r="H183" s="988"/>
      <c r="I183" s="993"/>
      <c r="J183" s="994"/>
      <c r="K183" s="1024"/>
      <c r="L183" s="1003"/>
      <c r="M183" s="174"/>
      <c r="N183" s="175"/>
      <c r="O183" s="176"/>
      <c r="P183" s="46"/>
      <c r="Q183" s="47"/>
      <c r="R183" s="1028"/>
      <c r="S183" s="48"/>
      <c r="T183" s="906"/>
      <c r="U183" s="49"/>
      <c r="V183" s="906"/>
      <c r="W183" s="49"/>
      <c r="X183" s="906"/>
      <c r="Y183" s="49"/>
      <c r="Z183" s="906"/>
      <c r="AA183" s="49"/>
      <c r="AB183" s="906"/>
      <c r="AC183" s="49"/>
      <c r="AD183" s="906"/>
      <c r="AE183" s="49"/>
      <c r="AF183" s="906"/>
      <c r="AG183" s="50"/>
      <c r="AH183" s="858"/>
      <c r="AI183" s="858"/>
      <c r="AJ183" s="897"/>
      <c r="AK183" s="103">
        <f t="shared" si="530"/>
        <v>0</v>
      </c>
      <c r="AL183" s="51"/>
      <c r="AM183" s="52"/>
      <c r="AN183" s="52"/>
      <c r="AO183" s="52"/>
      <c r="AP183" s="52"/>
      <c r="AQ183" s="52"/>
      <c r="AR183" s="53">
        <f t="shared" si="531"/>
        <v>0</v>
      </c>
      <c r="AS183" s="54"/>
      <c r="AT183" s="52"/>
      <c r="AU183" s="53">
        <f t="shared" si="532"/>
        <v>0</v>
      </c>
      <c r="AV183" s="54"/>
      <c r="AW183" s="52"/>
      <c r="AX183" s="52"/>
      <c r="AY183" s="52"/>
      <c r="AZ183" s="55"/>
      <c r="BA183" s="56"/>
      <c r="BB183" s="56"/>
      <c r="BC183" s="57"/>
    </row>
    <row r="184" spans="1:55" ht="17.25" hidden="1" customHeight="1" x14ac:dyDescent="0.2">
      <c r="A184" s="971"/>
      <c r="B184" s="973"/>
      <c r="C184" s="976"/>
      <c r="D184" s="1021"/>
      <c r="E184" s="986"/>
      <c r="F184" s="982"/>
      <c r="G184" s="1006"/>
      <c r="H184" s="988"/>
      <c r="I184" s="993"/>
      <c r="J184" s="994"/>
      <c r="K184" s="1024"/>
      <c r="L184" s="1003"/>
      <c r="M184" s="174"/>
      <c r="N184" s="175"/>
      <c r="O184" s="176"/>
      <c r="P184" s="46"/>
      <c r="Q184" s="47"/>
      <c r="R184" s="1028"/>
      <c r="S184" s="48"/>
      <c r="T184" s="906"/>
      <c r="U184" s="49"/>
      <c r="V184" s="906"/>
      <c r="W184" s="49"/>
      <c r="X184" s="906"/>
      <c r="Y184" s="49"/>
      <c r="Z184" s="906"/>
      <c r="AA184" s="49"/>
      <c r="AB184" s="906"/>
      <c r="AC184" s="49"/>
      <c r="AD184" s="906"/>
      <c r="AE184" s="49"/>
      <c r="AF184" s="906"/>
      <c r="AG184" s="50"/>
      <c r="AH184" s="858"/>
      <c r="AI184" s="858"/>
      <c r="AJ184" s="897"/>
      <c r="AK184" s="103">
        <f t="shared" si="530"/>
        <v>0</v>
      </c>
      <c r="AL184" s="51"/>
      <c r="AM184" s="52"/>
      <c r="AN184" s="52"/>
      <c r="AO184" s="52"/>
      <c r="AP184" s="52"/>
      <c r="AQ184" s="52"/>
      <c r="AR184" s="53">
        <f t="shared" si="531"/>
        <v>0</v>
      </c>
      <c r="AS184" s="54"/>
      <c r="AT184" s="52"/>
      <c r="AU184" s="53">
        <f t="shared" si="532"/>
        <v>0</v>
      </c>
      <c r="AV184" s="54"/>
      <c r="AW184" s="52"/>
      <c r="AX184" s="52"/>
      <c r="AY184" s="52"/>
      <c r="AZ184" s="55"/>
      <c r="BA184" s="56"/>
      <c r="BB184" s="56"/>
      <c r="BC184" s="57"/>
    </row>
    <row r="185" spans="1:55" ht="17.25" hidden="1" customHeight="1" x14ac:dyDescent="0.2">
      <c r="A185" s="971"/>
      <c r="B185" s="973"/>
      <c r="C185" s="976"/>
      <c r="D185" s="1021"/>
      <c r="E185" s="986"/>
      <c r="F185" s="982"/>
      <c r="G185" s="1006"/>
      <c r="H185" s="988"/>
      <c r="I185" s="993"/>
      <c r="J185" s="994"/>
      <c r="K185" s="1024"/>
      <c r="L185" s="1003"/>
      <c r="M185" s="174"/>
      <c r="N185" s="175"/>
      <c r="O185" s="176"/>
      <c r="P185" s="46"/>
      <c r="Q185" s="47"/>
      <c r="R185" s="1028"/>
      <c r="S185" s="48"/>
      <c r="T185" s="906"/>
      <c r="U185" s="49"/>
      <c r="V185" s="906"/>
      <c r="W185" s="49"/>
      <c r="X185" s="906"/>
      <c r="Y185" s="49"/>
      <c r="Z185" s="906"/>
      <c r="AA185" s="49"/>
      <c r="AB185" s="906"/>
      <c r="AC185" s="49"/>
      <c r="AD185" s="906"/>
      <c r="AE185" s="49"/>
      <c r="AF185" s="906"/>
      <c r="AG185" s="50"/>
      <c r="AH185" s="858"/>
      <c r="AI185" s="858"/>
      <c r="AJ185" s="897"/>
      <c r="AK185" s="103">
        <f t="shared" si="530"/>
        <v>0</v>
      </c>
      <c r="AL185" s="51"/>
      <c r="AM185" s="52"/>
      <c r="AN185" s="52"/>
      <c r="AO185" s="52"/>
      <c r="AP185" s="52"/>
      <c r="AQ185" s="52"/>
      <c r="AR185" s="53">
        <f t="shared" si="531"/>
        <v>0</v>
      </c>
      <c r="AS185" s="54"/>
      <c r="AT185" s="52"/>
      <c r="AU185" s="53">
        <f t="shared" si="532"/>
        <v>0</v>
      </c>
      <c r="AV185" s="54"/>
      <c r="AW185" s="52"/>
      <c r="AX185" s="52"/>
      <c r="AY185" s="52"/>
      <c r="AZ185" s="55"/>
      <c r="BA185" s="56"/>
      <c r="BB185" s="56"/>
      <c r="BC185" s="57"/>
    </row>
    <row r="186" spans="1:55" ht="17.25" hidden="1" customHeight="1" x14ac:dyDescent="0.2">
      <c r="A186" s="971"/>
      <c r="B186" s="974"/>
      <c r="C186" s="977"/>
      <c r="D186" s="1022"/>
      <c r="E186" s="986"/>
      <c r="F186" s="983"/>
      <c r="G186" s="1007"/>
      <c r="H186" s="989"/>
      <c r="I186" s="993"/>
      <c r="J186" s="994"/>
      <c r="K186" s="1025"/>
      <c r="L186" s="1003"/>
      <c r="M186" s="177"/>
      <c r="N186" s="178"/>
      <c r="O186" s="179"/>
      <c r="P186" s="106"/>
      <c r="Q186" s="107"/>
      <c r="R186" s="1028"/>
      <c r="S186" s="108"/>
      <c r="T186" s="906"/>
      <c r="U186" s="109"/>
      <c r="V186" s="906"/>
      <c r="W186" s="109"/>
      <c r="X186" s="906"/>
      <c r="Y186" s="109"/>
      <c r="Z186" s="906"/>
      <c r="AA186" s="109"/>
      <c r="AB186" s="906"/>
      <c r="AC186" s="109"/>
      <c r="AD186" s="906"/>
      <c r="AE186" s="109"/>
      <c r="AF186" s="906"/>
      <c r="AG186" s="110"/>
      <c r="AH186" s="858"/>
      <c r="AI186" s="858"/>
      <c r="AJ186" s="898"/>
      <c r="AK186" s="103">
        <f t="shared" si="530"/>
        <v>0</v>
      </c>
      <c r="AL186" s="111"/>
      <c r="AM186" s="112"/>
      <c r="AN186" s="112"/>
      <c r="AO186" s="112"/>
      <c r="AP186" s="112"/>
      <c r="AQ186" s="112"/>
      <c r="AR186" s="53">
        <f t="shared" si="531"/>
        <v>0</v>
      </c>
      <c r="AS186" s="113"/>
      <c r="AT186" s="112"/>
      <c r="AU186" s="53">
        <f>SUM(AS186:AT186)</f>
        <v>0</v>
      </c>
      <c r="AV186" s="113"/>
      <c r="AW186" s="112"/>
      <c r="AX186" s="112"/>
      <c r="AY186" s="112"/>
      <c r="AZ186" s="114"/>
      <c r="BA186" s="115"/>
      <c r="BB186" s="115"/>
      <c r="BC186" s="116"/>
    </row>
    <row r="187" spans="1:55" ht="9.9499999999999993" hidden="1" customHeight="1" thickBot="1" x14ac:dyDescent="0.25">
      <c r="A187" s="972"/>
      <c r="B187" s="975"/>
      <c r="C187" s="978"/>
      <c r="D187" s="1023"/>
      <c r="E187" s="987"/>
      <c r="F187" s="984"/>
      <c r="G187" s="1008"/>
      <c r="H187" s="990"/>
      <c r="I187" s="995"/>
      <c r="J187" s="996"/>
      <c r="K187" s="1026"/>
      <c r="L187" s="1004"/>
      <c r="M187" s="180"/>
      <c r="N187" s="181"/>
      <c r="O187" s="182"/>
      <c r="P187" s="117"/>
      <c r="Q187" s="117"/>
      <c r="R187" s="1029"/>
      <c r="S187" s="183"/>
      <c r="T187" s="907"/>
      <c r="U187" s="184"/>
      <c r="V187" s="907"/>
      <c r="W187" s="184"/>
      <c r="X187" s="907"/>
      <c r="Y187" s="184"/>
      <c r="Z187" s="907"/>
      <c r="AA187" s="184"/>
      <c r="AB187" s="907"/>
      <c r="AC187" s="184"/>
      <c r="AD187" s="907"/>
      <c r="AE187" s="184"/>
      <c r="AF187" s="907"/>
      <c r="AG187" s="185"/>
      <c r="AH187" s="859"/>
      <c r="AI187" s="859"/>
      <c r="AJ187" s="118"/>
      <c r="AK187" s="119"/>
      <c r="AL187" s="186"/>
      <c r="AM187" s="187"/>
      <c r="AN187" s="187"/>
      <c r="AO187" s="187"/>
      <c r="AP187" s="187"/>
      <c r="AQ187" s="187"/>
      <c r="AR187" s="120"/>
      <c r="AS187" s="188"/>
      <c r="AT187" s="187"/>
      <c r="AU187" s="120"/>
      <c r="AV187" s="188"/>
      <c r="AW187" s="187"/>
      <c r="AX187" s="187"/>
      <c r="AY187" s="187"/>
      <c r="AZ187" s="189"/>
      <c r="BA187" s="190"/>
      <c r="BB187" s="190"/>
      <c r="BC187" s="191"/>
    </row>
    <row r="188" spans="1:55" ht="6" hidden="1" customHeight="1" x14ac:dyDescent="0.2">
      <c r="A188" s="156"/>
      <c r="B188" s="192"/>
      <c r="C188" s="192"/>
      <c r="D188" s="192"/>
      <c r="E188" s="192"/>
      <c r="F188" s="192"/>
      <c r="G188" s="192"/>
      <c r="H188" s="192"/>
      <c r="I188" s="1005"/>
      <c r="J188" s="1005"/>
      <c r="K188" s="192"/>
      <c r="L188" s="192"/>
      <c r="M188" s="192"/>
      <c r="N188" s="192"/>
      <c r="O188" s="192"/>
      <c r="P188" s="192"/>
      <c r="Q188" s="192"/>
      <c r="R188" s="192"/>
      <c r="S188" s="192"/>
      <c r="T188" s="192"/>
      <c r="U188" s="192"/>
      <c r="V188" s="192"/>
      <c r="W188" s="192"/>
      <c r="X188" s="192"/>
      <c r="Y188" s="192"/>
      <c r="Z188" s="192"/>
      <c r="AA188" s="192"/>
      <c r="AB188" s="192"/>
      <c r="AC188" s="192"/>
      <c r="AD188" s="192"/>
      <c r="AE188" s="192"/>
      <c r="AF188" s="192"/>
      <c r="AG188" s="192"/>
      <c r="AH188" s="192"/>
      <c r="AI188" s="192"/>
      <c r="AJ188" s="192"/>
      <c r="AK188" s="193"/>
      <c r="AL188" s="193"/>
      <c r="AM188" s="193"/>
      <c r="AN188" s="193"/>
      <c r="AO188" s="193"/>
      <c r="AP188" s="193"/>
      <c r="AQ188" s="194"/>
      <c r="AR188" s="193"/>
      <c r="AS188" s="193"/>
      <c r="AT188" s="193"/>
      <c r="AU188" s="193"/>
      <c r="AV188" s="193"/>
      <c r="AW188" s="193"/>
      <c r="AX188" s="193"/>
      <c r="AY188" s="193"/>
      <c r="AZ188" s="193"/>
      <c r="BA188" s="193"/>
      <c r="BB188" s="193"/>
      <c r="BC188" s="156"/>
    </row>
    <row r="189" spans="1:55" ht="72" hidden="1" customHeight="1" x14ac:dyDescent="0.2">
      <c r="A189" s="970">
        <v>20</v>
      </c>
      <c r="B189" s="161" t="s">
        <v>1704</v>
      </c>
      <c r="C189" s="162" t="s">
        <v>1705</v>
      </c>
      <c r="D189" s="163" t="s">
        <v>21</v>
      </c>
      <c r="E189" s="163" t="s">
        <v>1892</v>
      </c>
      <c r="F189" s="162" t="s">
        <v>1706</v>
      </c>
      <c r="G189" s="164" t="s">
        <v>1678</v>
      </c>
      <c r="H189" s="164" t="s">
        <v>1679</v>
      </c>
      <c r="I189" s="165" t="s">
        <v>1908</v>
      </c>
      <c r="J189" s="166">
        <f>+$N$3</f>
        <v>2019</v>
      </c>
      <c r="K189" s="164" t="s">
        <v>1924</v>
      </c>
      <c r="L189" s="165" t="s">
        <v>1925</v>
      </c>
      <c r="M189" s="162" t="s">
        <v>1707</v>
      </c>
      <c r="N189" s="162" t="s">
        <v>1708</v>
      </c>
      <c r="O189" s="162" t="s">
        <v>1709</v>
      </c>
      <c r="P189" s="162" t="s">
        <v>1710</v>
      </c>
      <c r="Q189" s="162" t="s">
        <v>1711</v>
      </c>
      <c r="R189" s="167">
        <f t="shared" ref="R189" si="533">SUM(R190:R196)</f>
        <v>0</v>
      </c>
      <c r="S189" s="168">
        <f t="shared" ref="S189" si="534">SUM(S190:S196)</f>
        <v>0</v>
      </c>
      <c r="T189" s="169">
        <f t="shared" ref="T189" si="535">SUM(T190:T196)</f>
        <v>0</v>
      </c>
      <c r="U189" s="170">
        <f t="shared" ref="U189" si="536">SUM(U190:U196)</f>
        <v>0</v>
      </c>
      <c r="V189" s="169">
        <f t="shared" ref="V189" si="537">SUM(V190:V196)</f>
        <v>0</v>
      </c>
      <c r="W189" s="170">
        <f t="shared" ref="W189" si="538">SUM(W190:W196)</f>
        <v>0</v>
      </c>
      <c r="X189" s="169">
        <f t="shared" ref="X189" si="539">SUM(X190:X196)</f>
        <v>0</v>
      </c>
      <c r="Y189" s="170">
        <f t="shared" ref="Y189" si="540">SUM(Y190:Y196)</f>
        <v>0</v>
      </c>
      <c r="Z189" s="169">
        <f t="shared" ref="Z189" si="541">SUM(Z190:Z196)</f>
        <v>0</v>
      </c>
      <c r="AA189" s="170">
        <f t="shared" ref="AA189" si="542">SUM(AA190:AA196)</f>
        <v>0</v>
      </c>
      <c r="AB189" s="169">
        <f t="shared" ref="AB189" si="543">SUM(AB190:AB196)</f>
        <v>0</v>
      </c>
      <c r="AC189" s="170">
        <f t="shared" ref="AC189" si="544">SUM(AC190:AC196)</f>
        <v>0</v>
      </c>
      <c r="AD189" s="169">
        <f t="shared" ref="AD189" si="545">SUM(AD190:AD196)</f>
        <v>0</v>
      </c>
      <c r="AE189" s="170">
        <f t="shared" ref="AE189" si="546">SUM(AE190:AE196)</f>
        <v>0</v>
      </c>
      <c r="AF189" s="169">
        <f t="shared" ref="AF189" si="547">SUM(AF190:AF196)</f>
        <v>0</v>
      </c>
      <c r="AG189" s="171">
        <f t="shared" ref="AG189" si="548">SUM(AG190:AG196)</f>
        <v>0</v>
      </c>
      <c r="AH189" s="856"/>
      <c r="AI189" s="856"/>
      <c r="AJ189" s="172">
        <f t="shared" ref="AJ189" si="549">SUM(AJ190:AJ196)</f>
        <v>0</v>
      </c>
      <c r="AK189" s="173">
        <f t="shared" ref="AK189" si="550">SUM(AK190:AK196)</f>
        <v>0</v>
      </c>
      <c r="AL189" s="41">
        <f t="shared" ref="AL189" si="551">SUM(AL190:AL196)</f>
        <v>0</v>
      </c>
      <c r="AM189" s="42">
        <f t="shared" ref="AM189" si="552">SUM(AM190:AM196)</f>
        <v>0</v>
      </c>
      <c r="AN189" s="42">
        <f t="shared" ref="AN189" si="553">SUM(AN190:AN196)</f>
        <v>0</v>
      </c>
      <c r="AO189" s="42">
        <f t="shared" ref="AO189" si="554">SUM(AO190:AO196)</f>
        <v>0</v>
      </c>
      <c r="AP189" s="42">
        <f t="shared" ref="AP189" si="555">SUM(AP190:AP196)</f>
        <v>0</v>
      </c>
      <c r="AQ189" s="42">
        <f t="shared" ref="AQ189" si="556">SUM(AQ190:AQ196)</f>
        <v>0</v>
      </c>
      <c r="AR189" s="43">
        <f t="shared" ref="AR189" si="557">SUM(AR190:AR196)</f>
        <v>0</v>
      </c>
      <c r="AS189" s="104">
        <f t="shared" ref="AS189" si="558">SUM(AS190:AS196)</f>
        <v>0</v>
      </c>
      <c r="AT189" s="42">
        <f t="shared" ref="AT189" si="559">SUM(AT190:AT196)</f>
        <v>0</v>
      </c>
      <c r="AU189" s="43">
        <f t="shared" ref="AU189" si="560">SUM(AU190:AU196)</f>
        <v>0</v>
      </c>
      <c r="AV189" s="104">
        <f t="shared" ref="AV189" si="561">SUM(AV190:AV196)</f>
        <v>0</v>
      </c>
      <c r="AW189" s="42">
        <f t="shared" ref="AW189" si="562">SUM(AW190:AW196)</f>
        <v>0</v>
      </c>
      <c r="AX189" s="42">
        <f t="shared" ref="AX189" si="563">SUM(AX190:AX196)</f>
        <v>0</v>
      </c>
      <c r="AY189" s="42">
        <f t="shared" ref="AY189" si="564">SUM(AY190:AY196)</f>
        <v>0</v>
      </c>
      <c r="AZ189" s="105">
        <f t="shared" ref="AZ189" si="565">SUM(AZ190:AZ196)</f>
        <v>0</v>
      </c>
      <c r="BA189" s="44" t="s">
        <v>1684</v>
      </c>
      <c r="BB189" s="44" t="s">
        <v>1685</v>
      </c>
      <c r="BC189" s="45" t="s">
        <v>1686</v>
      </c>
    </row>
    <row r="190" spans="1:55" ht="17.25" hidden="1" customHeight="1" x14ac:dyDescent="0.2">
      <c r="A190" s="971"/>
      <c r="B190" s="973" t="str">
        <f>VLOOKUP($D$9,'PROYECTOS REGISTRADOS'!$A$2:$D$82,4,0)</f>
        <v>Conservación de las microcuencas del Municipio de Tocancipá, Cundinamarca, Centro Oriente</v>
      </c>
      <c r="C190" s="976" t="str">
        <f>VLOOKUP($D$9,'PROYECTOS REGISTRADOS'!$A$2:$D$82,3,0)</f>
        <v>2016-25817-0007</v>
      </c>
      <c r="D190" s="1021"/>
      <c r="E190" s="985" t="str">
        <f>IF(D190=0,"0-0",(VLOOKUP(D190,'CONSOLIDADO PLAN DESARROLLO'!$EL$9:$ET$304,2,0)))</f>
        <v>0-0</v>
      </c>
      <c r="F190" s="982" t="str">
        <f>IF(D190=0,"0-0",(VLOOKUP(D190,'CONSOLIDADO PLAN DESARROLLO'!$EL$9:$ET$304,3,0)))</f>
        <v>0-0</v>
      </c>
      <c r="G190" s="1006" t="str">
        <f>IF(D190=0,"0-0",(VLOOKUP(D190,'CONSOLIDADO PLAN DESARROLLO'!$EL$9:$ET$304,4,0)))</f>
        <v>0-0</v>
      </c>
      <c r="H190" s="988" t="str">
        <f>IF(D190=0,"0-0",(VLOOKUP(D190,'CONSOLIDADO PLAN DESARROLLO'!$EL$9:$ET$304,5,0)))</f>
        <v>0-0</v>
      </c>
      <c r="I190" s="991" t="str">
        <f>IF(D190=0,"0-0",(VLOOKUP(D190,'CONSOLIDADO PLAN DESARROLLO'!$EL$9:$ET$304,$R$3,0)))</f>
        <v>0-0</v>
      </c>
      <c r="J190" s="992"/>
      <c r="K190" s="1024"/>
      <c r="L190" s="1002"/>
      <c r="M190" s="174"/>
      <c r="N190" s="175"/>
      <c r="O190" s="176"/>
      <c r="P190" s="46"/>
      <c r="Q190" s="47"/>
      <c r="R190" s="1027"/>
      <c r="S190" s="48"/>
      <c r="T190" s="905"/>
      <c r="U190" s="49"/>
      <c r="V190" s="905"/>
      <c r="W190" s="49"/>
      <c r="X190" s="905"/>
      <c r="Y190" s="49"/>
      <c r="Z190" s="905"/>
      <c r="AA190" s="49"/>
      <c r="AB190" s="905"/>
      <c r="AC190" s="49"/>
      <c r="AD190" s="905"/>
      <c r="AE190" s="49"/>
      <c r="AF190" s="905"/>
      <c r="AG190" s="50"/>
      <c r="AH190" s="857"/>
      <c r="AI190" s="857"/>
      <c r="AJ190" s="896">
        <f>+R190+T190+V190+X190+Z190+AB190+AD190+AF190</f>
        <v>0</v>
      </c>
      <c r="AK190" s="103">
        <f t="shared" ref="AK190:AK195" si="566">AC190+AE190+AG190+S190+U190+W190+Y190+AA190</f>
        <v>0</v>
      </c>
      <c r="AL190" s="51"/>
      <c r="AM190" s="52"/>
      <c r="AN190" s="52"/>
      <c r="AO190" s="52"/>
      <c r="AP190" s="52"/>
      <c r="AQ190" s="52"/>
      <c r="AR190" s="53">
        <f t="shared" ref="AR190:AR195" si="567">SUM(AL190:AQ190)</f>
        <v>0</v>
      </c>
      <c r="AS190" s="54"/>
      <c r="AT190" s="52"/>
      <c r="AU190" s="53">
        <f t="shared" ref="AU190:AU194" si="568">SUM(AS190:AT190)</f>
        <v>0</v>
      </c>
      <c r="AV190" s="54"/>
      <c r="AW190" s="52"/>
      <c r="AX190" s="52"/>
      <c r="AY190" s="52"/>
      <c r="AZ190" s="55"/>
      <c r="BA190" s="56"/>
      <c r="BB190" s="56"/>
      <c r="BC190" s="57"/>
    </row>
    <row r="191" spans="1:55" ht="17.25" hidden="1" customHeight="1" x14ac:dyDescent="0.2">
      <c r="A191" s="971"/>
      <c r="B191" s="973"/>
      <c r="C191" s="976"/>
      <c r="D191" s="1021"/>
      <c r="E191" s="986"/>
      <c r="F191" s="982"/>
      <c r="G191" s="1006"/>
      <c r="H191" s="988"/>
      <c r="I191" s="993"/>
      <c r="J191" s="994"/>
      <c r="K191" s="1024"/>
      <c r="L191" s="1003"/>
      <c r="M191" s="174"/>
      <c r="N191" s="175"/>
      <c r="O191" s="176"/>
      <c r="P191" s="46"/>
      <c r="Q191" s="47"/>
      <c r="R191" s="1028"/>
      <c r="S191" s="48"/>
      <c r="T191" s="906"/>
      <c r="U191" s="49"/>
      <c r="V191" s="906"/>
      <c r="W191" s="49"/>
      <c r="X191" s="906"/>
      <c r="Y191" s="49"/>
      <c r="Z191" s="906"/>
      <c r="AA191" s="49"/>
      <c r="AB191" s="906"/>
      <c r="AC191" s="49"/>
      <c r="AD191" s="906"/>
      <c r="AE191" s="49"/>
      <c r="AF191" s="906"/>
      <c r="AG191" s="50"/>
      <c r="AH191" s="858"/>
      <c r="AI191" s="858"/>
      <c r="AJ191" s="897"/>
      <c r="AK191" s="103">
        <f t="shared" si="566"/>
        <v>0</v>
      </c>
      <c r="AL191" s="51"/>
      <c r="AM191" s="52"/>
      <c r="AN191" s="52"/>
      <c r="AO191" s="52"/>
      <c r="AP191" s="52"/>
      <c r="AQ191" s="52"/>
      <c r="AR191" s="53">
        <f t="shared" si="567"/>
        <v>0</v>
      </c>
      <c r="AS191" s="54"/>
      <c r="AT191" s="52"/>
      <c r="AU191" s="53">
        <f t="shared" si="568"/>
        <v>0</v>
      </c>
      <c r="AV191" s="54"/>
      <c r="AW191" s="52"/>
      <c r="AX191" s="52"/>
      <c r="AY191" s="52"/>
      <c r="AZ191" s="55"/>
      <c r="BA191" s="56"/>
      <c r="BB191" s="56"/>
      <c r="BC191" s="57"/>
    </row>
    <row r="192" spans="1:55" ht="17.25" hidden="1" customHeight="1" x14ac:dyDescent="0.2">
      <c r="A192" s="971"/>
      <c r="B192" s="973"/>
      <c r="C192" s="976"/>
      <c r="D192" s="1021"/>
      <c r="E192" s="986"/>
      <c r="F192" s="982"/>
      <c r="G192" s="1006"/>
      <c r="H192" s="988"/>
      <c r="I192" s="993"/>
      <c r="J192" s="994"/>
      <c r="K192" s="1024"/>
      <c r="L192" s="1003"/>
      <c r="M192" s="174"/>
      <c r="N192" s="175"/>
      <c r="O192" s="176"/>
      <c r="P192" s="46"/>
      <c r="Q192" s="47"/>
      <c r="R192" s="1028"/>
      <c r="S192" s="48"/>
      <c r="T192" s="906"/>
      <c r="U192" s="49"/>
      <c r="V192" s="906"/>
      <c r="W192" s="49"/>
      <c r="X192" s="906"/>
      <c r="Y192" s="49"/>
      <c r="Z192" s="906"/>
      <c r="AA192" s="49"/>
      <c r="AB192" s="906"/>
      <c r="AC192" s="49"/>
      <c r="AD192" s="906"/>
      <c r="AE192" s="49"/>
      <c r="AF192" s="906"/>
      <c r="AG192" s="50"/>
      <c r="AH192" s="858"/>
      <c r="AI192" s="858"/>
      <c r="AJ192" s="897"/>
      <c r="AK192" s="103">
        <f t="shared" si="566"/>
        <v>0</v>
      </c>
      <c r="AL192" s="51"/>
      <c r="AM192" s="52"/>
      <c r="AN192" s="52"/>
      <c r="AO192" s="52"/>
      <c r="AP192" s="52"/>
      <c r="AQ192" s="52"/>
      <c r="AR192" s="53">
        <f t="shared" si="567"/>
        <v>0</v>
      </c>
      <c r="AS192" s="54"/>
      <c r="AT192" s="52"/>
      <c r="AU192" s="53">
        <f t="shared" si="568"/>
        <v>0</v>
      </c>
      <c r="AV192" s="54"/>
      <c r="AW192" s="52"/>
      <c r="AX192" s="52"/>
      <c r="AY192" s="52"/>
      <c r="AZ192" s="55"/>
      <c r="BA192" s="56"/>
      <c r="BB192" s="56"/>
      <c r="BC192" s="57"/>
    </row>
    <row r="193" spans="1:55" ht="17.25" hidden="1" customHeight="1" x14ac:dyDescent="0.2">
      <c r="A193" s="971"/>
      <c r="B193" s="973"/>
      <c r="C193" s="976"/>
      <c r="D193" s="1021"/>
      <c r="E193" s="986"/>
      <c r="F193" s="982"/>
      <c r="G193" s="1006"/>
      <c r="H193" s="988"/>
      <c r="I193" s="993"/>
      <c r="J193" s="994"/>
      <c r="K193" s="1024"/>
      <c r="L193" s="1003"/>
      <c r="M193" s="174"/>
      <c r="N193" s="175"/>
      <c r="O193" s="176"/>
      <c r="P193" s="46"/>
      <c r="Q193" s="47"/>
      <c r="R193" s="1028"/>
      <c r="S193" s="48"/>
      <c r="T193" s="906"/>
      <c r="U193" s="49"/>
      <c r="V193" s="906"/>
      <c r="W193" s="49"/>
      <c r="X193" s="906"/>
      <c r="Y193" s="49"/>
      <c r="Z193" s="906"/>
      <c r="AA193" s="49"/>
      <c r="AB193" s="906"/>
      <c r="AC193" s="49"/>
      <c r="AD193" s="906"/>
      <c r="AE193" s="49"/>
      <c r="AF193" s="906"/>
      <c r="AG193" s="50"/>
      <c r="AH193" s="858"/>
      <c r="AI193" s="858"/>
      <c r="AJ193" s="897"/>
      <c r="AK193" s="103">
        <f t="shared" si="566"/>
        <v>0</v>
      </c>
      <c r="AL193" s="51"/>
      <c r="AM193" s="52"/>
      <c r="AN193" s="52"/>
      <c r="AO193" s="52"/>
      <c r="AP193" s="52"/>
      <c r="AQ193" s="52"/>
      <c r="AR193" s="53">
        <f t="shared" si="567"/>
        <v>0</v>
      </c>
      <c r="AS193" s="54"/>
      <c r="AT193" s="52"/>
      <c r="AU193" s="53">
        <f t="shared" si="568"/>
        <v>0</v>
      </c>
      <c r="AV193" s="54"/>
      <c r="AW193" s="52"/>
      <c r="AX193" s="52"/>
      <c r="AY193" s="52"/>
      <c r="AZ193" s="55"/>
      <c r="BA193" s="56"/>
      <c r="BB193" s="56"/>
      <c r="BC193" s="57"/>
    </row>
    <row r="194" spans="1:55" ht="17.25" hidden="1" customHeight="1" x14ac:dyDescent="0.2">
      <c r="A194" s="971"/>
      <c r="B194" s="973"/>
      <c r="C194" s="976"/>
      <c r="D194" s="1021"/>
      <c r="E194" s="986"/>
      <c r="F194" s="982"/>
      <c r="G194" s="1006"/>
      <c r="H194" s="988"/>
      <c r="I194" s="993"/>
      <c r="J194" s="994"/>
      <c r="K194" s="1024"/>
      <c r="L194" s="1003"/>
      <c r="M194" s="174"/>
      <c r="N194" s="175"/>
      <c r="O194" s="176"/>
      <c r="P194" s="46"/>
      <c r="Q194" s="47"/>
      <c r="R194" s="1028"/>
      <c r="S194" s="48"/>
      <c r="T194" s="906"/>
      <c r="U194" s="49"/>
      <c r="V194" s="906"/>
      <c r="W194" s="49"/>
      <c r="X194" s="906"/>
      <c r="Y194" s="49"/>
      <c r="Z194" s="906"/>
      <c r="AA194" s="49"/>
      <c r="AB194" s="906"/>
      <c r="AC194" s="49"/>
      <c r="AD194" s="906"/>
      <c r="AE194" s="49"/>
      <c r="AF194" s="906"/>
      <c r="AG194" s="50"/>
      <c r="AH194" s="858"/>
      <c r="AI194" s="858"/>
      <c r="AJ194" s="897"/>
      <c r="AK194" s="103">
        <f t="shared" si="566"/>
        <v>0</v>
      </c>
      <c r="AL194" s="51"/>
      <c r="AM194" s="52"/>
      <c r="AN194" s="52"/>
      <c r="AO194" s="52"/>
      <c r="AP194" s="52"/>
      <c r="AQ194" s="52"/>
      <c r="AR194" s="53">
        <f t="shared" si="567"/>
        <v>0</v>
      </c>
      <c r="AS194" s="54"/>
      <c r="AT194" s="52"/>
      <c r="AU194" s="53">
        <f t="shared" si="568"/>
        <v>0</v>
      </c>
      <c r="AV194" s="54"/>
      <c r="AW194" s="52"/>
      <c r="AX194" s="52"/>
      <c r="AY194" s="52"/>
      <c r="AZ194" s="55"/>
      <c r="BA194" s="56"/>
      <c r="BB194" s="56"/>
      <c r="BC194" s="57"/>
    </row>
    <row r="195" spans="1:55" ht="17.25" hidden="1" customHeight="1" x14ac:dyDescent="0.2">
      <c r="A195" s="971"/>
      <c r="B195" s="974"/>
      <c r="C195" s="977"/>
      <c r="D195" s="1022"/>
      <c r="E195" s="986"/>
      <c r="F195" s="983"/>
      <c r="G195" s="1007"/>
      <c r="H195" s="989"/>
      <c r="I195" s="993"/>
      <c r="J195" s="994"/>
      <c r="K195" s="1025"/>
      <c r="L195" s="1003"/>
      <c r="M195" s="177"/>
      <c r="N195" s="178"/>
      <c r="O195" s="179"/>
      <c r="P195" s="106"/>
      <c r="Q195" s="107"/>
      <c r="R195" s="1028"/>
      <c r="S195" s="108"/>
      <c r="T195" s="906"/>
      <c r="U195" s="109"/>
      <c r="V195" s="906"/>
      <c r="W195" s="109"/>
      <c r="X195" s="906"/>
      <c r="Y195" s="109"/>
      <c r="Z195" s="906"/>
      <c r="AA195" s="109"/>
      <c r="AB195" s="906"/>
      <c r="AC195" s="109"/>
      <c r="AD195" s="906"/>
      <c r="AE195" s="109"/>
      <c r="AF195" s="906"/>
      <c r="AG195" s="110"/>
      <c r="AH195" s="858"/>
      <c r="AI195" s="858"/>
      <c r="AJ195" s="898"/>
      <c r="AK195" s="103">
        <f t="shared" si="566"/>
        <v>0</v>
      </c>
      <c r="AL195" s="111"/>
      <c r="AM195" s="112"/>
      <c r="AN195" s="112"/>
      <c r="AO195" s="112"/>
      <c r="AP195" s="112"/>
      <c r="AQ195" s="112"/>
      <c r="AR195" s="53">
        <f t="shared" si="567"/>
        <v>0</v>
      </c>
      <c r="AS195" s="113"/>
      <c r="AT195" s="112"/>
      <c r="AU195" s="53">
        <f>SUM(AS195:AT195)</f>
        <v>0</v>
      </c>
      <c r="AV195" s="113"/>
      <c r="AW195" s="112"/>
      <c r="AX195" s="112"/>
      <c r="AY195" s="112"/>
      <c r="AZ195" s="114"/>
      <c r="BA195" s="115"/>
      <c r="BB195" s="115"/>
      <c r="BC195" s="116"/>
    </row>
    <row r="196" spans="1:55" ht="9.9499999999999993" hidden="1" customHeight="1" thickBot="1" x14ac:dyDescent="0.25">
      <c r="A196" s="972"/>
      <c r="B196" s="975"/>
      <c r="C196" s="978"/>
      <c r="D196" s="1023"/>
      <c r="E196" s="987"/>
      <c r="F196" s="984"/>
      <c r="G196" s="1008"/>
      <c r="H196" s="990"/>
      <c r="I196" s="995"/>
      <c r="J196" s="996"/>
      <c r="K196" s="1026"/>
      <c r="L196" s="1004"/>
      <c r="M196" s="180"/>
      <c r="N196" s="181"/>
      <c r="O196" s="182"/>
      <c r="P196" s="117"/>
      <c r="Q196" s="117"/>
      <c r="R196" s="1029"/>
      <c r="S196" s="183"/>
      <c r="T196" s="907"/>
      <c r="U196" s="184"/>
      <c r="V196" s="907"/>
      <c r="W196" s="184"/>
      <c r="X196" s="907"/>
      <c r="Y196" s="184"/>
      <c r="Z196" s="907"/>
      <c r="AA196" s="184"/>
      <c r="AB196" s="907"/>
      <c r="AC196" s="184"/>
      <c r="AD196" s="907"/>
      <c r="AE196" s="184"/>
      <c r="AF196" s="907"/>
      <c r="AG196" s="185"/>
      <c r="AH196" s="859"/>
      <c r="AI196" s="859"/>
      <c r="AJ196" s="118"/>
      <c r="AK196" s="119"/>
      <c r="AL196" s="186"/>
      <c r="AM196" s="187"/>
      <c r="AN196" s="187"/>
      <c r="AO196" s="187"/>
      <c r="AP196" s="187"/>
      <c r="AQ196" s="187"/>
      <c r="AR196" s="120"/>
      <c r="AS196" s="188"/>
      <c r="AT196" s="187"/>
      <c r="AU196" s="120"/>
      <c r="AV196" s="188"/>
      <c r="AW196" s="187"/>
      <c r="AX196" s="187"/>
      <c r="AY196" s="187"/>
      <c r="AZ196" s="189"/>
      <c r="BA196" s="190"/>
      <c r="BB196" s="190"/>
      <c r="BC196" s="191"/>
    </row>
    <row r="197" spans="1:55" ht="6" hidden="1" customHeight="1" x14ac:dyDescent="0.2">
      <c r="A197" s="156"/>
      <c r="B197" s="192"/>
      <c r="C197" s="192"/>
      <c r="D197" s="192"/>
      <c r="E197" s="192"/>
      <c r="F197" s="192"/>
      <c r="G197" s="192"/>
      <c r="H197" s="192"/>
      <c r="I197" s="1005"/>
      <c r="J197" s="1005"/>
      <c r="K197" s="192"/>
      <c r="L197" s="192"/>
      <c r="M197" s="192"/>
      <c r="N197" s="192"/>
      <c r="O197" s="192"/>
      <c r="P197" s="192"/>
      <c r="Q197" s="192"/>
      <c r="R197" s="192"/>
      <c r="S197" s="192"/>
      <c r="T197" s="192"/>
      <c r="U197" s="192"/>
      <c r="V197" s="192"/>
      <c r="W197" s="192"/>
      <c r="X197" s="192"/>
      <c r="Y197" s="192"/>
      <c r="Z197" s="192"/>
      <c r="AA197" s="192"/>
      <c r="AB197" s="192"/>
      <c r="AC197" s="192"/>
      <c r="AD197" s="192"/>
      <c r="AE197" s="192"/>
      <c r="AF197" s="192"/>
      <c r="AG197" s="192"/>
      <c r="AH197" s="192"/>
      <c r="AI197" s="192"/>
      <c r="AJ197" s="192"/>
      <c r="AK197" s="193"/>
      <c r="AL197" s="193"/>
      <c r="AM197" s="193"/>
      <c r="AN197" s="193"/>
      <c r="AO197" s="193"/>
      <c r="AP197" s="193"/>
      <c r="AQ197" s="194"/>
      <c r="AR197" s="193"/>
      <c r="AS197" s="193"/>
      <c r="AT197" s="193"/>
      <c r="AU197" s="193"/>
      <c r="AV197" s="193"/>
      <c r="AW197" s="193"/>
      <c r="AX197" s="193"/>
      <c r="AY197" s="193"/>
      <c r="AZ197" s="193"/>
      <c r="BA197" s="193"/>
      <c r="BB197" s="193"/>
      <c r="BC197" s="156"/>
    </row>
    <row r="198" spans="1:55" ht="72" hidden="1" customHeight="1" x14ac:dyDescent="0.2">
      <c r="A198" s="970">
        <v>21</v>
      </c>
      <c r="B198" s="161" t="s">
        <v>1704</v>
      </c>
      <c r="C198" s="162" t="s">
        <v>1705</v>
      </c>
      <c r="D198" s="163" t="s">
        <v>21</v>
      </c>
      <c r="E198" s="163" t="s">
        <v>1892</v>
      </c>
      <c r="F198" s="162" t="s">
        <v>1706</v>
      </c>
      <c r="G198" s="164" t="s">
        <v>1678</v>
      </c>
      <c r="H198" s="164" t="s">
        <v>1679</v>
      </c>
      <c r="I198" s="165" t="s">
        <v>1908</v>
      </c>
      <c r="J198" s="166">
        <f>+$N$3</f>
        <v>2019</v>
      </c>
      <c r="K198" s="164" t="s">
        <v>1924</v>
      </c>
      <c r="L198" s="165" t="s">
        <v>1925</v>
      </c>
      <c r="M198" s="162" t="s">
        <v>1707</v>
      </c>
      <c r="N198" s="162" t="s">
        <v>1708</v>
      </c>
      <c r="O198" s="162" t="s">
        <v>1709</v>
      </c>
      <c r="P198" s="162" t="s">
        <v>1710</v>
      </c>
      <c r="Q198" s="162" t="s">
        <v>1711</v>
      </c>
      <c r="R198" s="167">
        <f t="shared" ref="R198" si="569">SUM(R199:R205)</f>
        <v>0</v>
      </c>
      <c r="S198" s="168">
        <f t="shared" ref="S198" si="570">SUM(S199:S205)</f>
        <v>0</v>
      </c>
      <c r="T198" s="169">
        <f t="shared" ref="T198" si="571">SUM(T199:T205)</f>
        <v>0</v>
      </c>
      <c r="U198" s="170">
        <f t="shared" ref="U198" si="572">SUM(U199:U205)</f>
        <v>0</v>
      </c>
      <c r="V198" s="169">
        <f t="shared" ref="V198" si="573">SUM(V199:V205)</f>
        <v>0</v>
      </c>
      <c r="W198" s="170">
        <f t="shared" ref="W198" si="574">SUM(W199:W205)</f>
        <v>0</v>
      </c>
      <c r="X198" s="169">
        <f t="shared" ref="X198" si="575">SUM(X199:X205)</f>
        <v>0</v>
      </c>
      <c r="Y198" s="170">
        <f t="shared" ref="Y198" si="576">SUM(Y199:Y205)</f>
        <v>0</v>
      </c>
      <c r="Z198" s="169">
        <f t="shared" ref="Z198" si="577">SUM(Z199:Z205)</f>
        <v>0</v>
      </c>
      <c r="AA198" s="170">
        <f t="shared" ref="AA198" si="578">SUM(AA199:AA205)</f>
        <v>0</v>
      </c>
      <c r="AB198" s="169">
        <f t="shared" ref="AB198" si="579">SUM(AB199:AB205)</f>
        <v>0</v>
      </c>
      <c r="AC198" s="170">
        <f t="shared" ref="AC198" si="580">SUM(AC199:AC205)</f>
        <v>0</v>
      </c>
      <c r="AD198" s="169">
        <f t="shared" ref="AD198" si="581">SUM(AD199:AD205)</f>
        <v>0</v>
      </c>
      <c r="AE198" s="170">
        <f t="shared" ref="AE198" si="582">SUM(AE199:AE205)</f>
        <v>0</v>
      </c>
      <c r="AF198" s="169">
        <f t="shared" ref="AF198" si="583">SUM(AF199:AF205)</f>
        <v>0</v>
      </c>
      <c r="AG198" s="171">
        <f t="shared" ref="AG198" si="584">SUM(AG199:AG205)</f>
        <v>0</v>
      </c>
      <c r="AH198" s="856"/>
      <c r="AI198" s="856"/>
      <c r="AJ198" s="172">
        <f t="shared" ref="AJ198" si="585">SUM(AJ199:AJ205)</f>
        <v>0</v>
      </c>
      <c r="AK198" s="173">
        <f t="shared" ref="AK198" si="586">SUM(AK199:AK205)</f>
        <v>0</v>
      </c>
      <c r="AL198" s="41">
        <f t="shared" ref="AL198" si="587">SUM(AL199:AL205)</f>
        <v>0</v>
      </c>
      <c r="AM198" s="42">
        <f t="shared" ref="AM198" si="588">SUM(AM199:AM205)</f>
        <v>0</v>
      </c>
      <c r="AN198" s="42">
        <f t="shared" ref="AN198" si="589">SUM(AN199:AN205)</f>
        <v>0</v>
      </c>
      <c r="AO198" s="42">
        <f t="shared" ref="AO198" si="590">SUM(AO199:AO205)</f>
        <v>0</v>
      </c>
      <c r="AP198" s="42">
        <f t="shared" ref="AP198" si="591">SUM(AP199:AP205)</f>
        <v>0</v>
      </c>
      <c r="AQ198" s="42">
        <f t="shared" ref="AQ198" si="592">SUM(AQ199:AQ205)</f>
        <v>0</v>
      </c>
      <c r="AR198" s="43">
        <f t="shared" ref="AR198" si="593">SUM(AR199:AR205)</f>
        <v>0</v>
      </c>
      <c r="AS198" s="104">
        <f t="shared" ref="AS198" si="594">SUM(AS199:AS205)</f>
        <v>0</v>
      </c>
      <c r="AT198" s="42">
        <f t="shared" ref="AT198" si="595">SUM(AT199:AT205)</f>
        <v>0</v>
      </c>
      <c r="AU198" s="43">
        <f t="shared" ref="AU198" si="596">SUM(AU199:AU205)</f>
        <v>0</v>
      </c>
      <c r="AV198" s="104">
        <f t="shared" ref="AV198" si="597">SUM(AV199:AV205)</f>
        <v>0</v>
      </c>
      <c r="AW198" s="42">
        <f t="shared" ref="AW198" si="598">SUM(AW199:AW205)</f>
        <v>0</v>
      </c>
      <c r="AX198" s="42">
        <f t="shared" ref="AX198" si="599">SUM(AX199:AX205)</f>
        <v>0</v>
      </c>
      <c r="AY198" s="42">
        <f t="shared" ref="AY198" si="600">SUM(AY199:AY205)</f>
        <v>0</v>
      </c>
      <c r="AZ198" s="105">
        <f t="shared" ref="AZ198" si="601">SUM(AZ199:AZ205)</f>
        <v>0</v>
      </c>
      <c r="BA198" s="44" t="s">
        <v>1684</v>
      </c>
      <c r="BB198" s="44" t="s">
        <v>1685</v>
      </c>
      <c r="BC198" s="45" t="s">
        <v>1686</v>
      </c>
    </row>
    <row r="199" spans="1:55" ht="17.25" hidden="1" customHeight="1" x14ac:dyDescent="0.2">
      <c r="A199" s="971"/>
      <c r="B199" s="973" t="str">
        <f>VLOOKUP($D$9,'PROYECTOS REGISTRADOS'!$A$2:$D$82,4,0)</f>
        <v>Conservación de las microcuencas del Municipio de Tocancipá, Cundinamarca, Centro Oriente</v>
      </c>
      <c r="C199" s="976" t="str">
        <f>VLOOKUP($D$9,'PROYECTOS REGISTRADOS'!$A$2:$D$82,3,0)</f>
        <v>2016-25817-0007</v>
      </c>
      <c r="D199" s="1021"/>
      <c r="E199" s="985" t="str">
        <f>IF(D199=0,"0-0",(VLOOKUP(D199,'CONSOLIDADO PLAN DESARROLLO'!$EL$9:$ET$304,2,0)))</f>
        <v>0-0</v>
      </c>
      <c r="F199" s="982" t="str">
        <f>IF(D199=0,"0-0",(VLOOKUP(D199,'CONSOLIDADO PLAN DESARROLLO'!$EL$9:$ET$304,3,0)))</f>
        <v>0-0</v>
      </c>
      <c r="G199" s="1006" t="str">
        <f>IF(D199=0,"0-0",(VLOOKUP(D199,'CONSOLIDADO PLAN DESARROLLO'!$EL$9:$ET$304,4,0)))</f>
        <v>0-0</v>
      </c>
      <c r="H199" s="988" t="str">
        <f>IF(D199=0,"0-0",(VLOOKUP(D199,'CONSOLIDADO PLAN DESARROLLO'!$EL$9:$ET$304,5,0)))</f>
        <v>0-0</v>
      </c>
      <c r="I199" s="991" t="str">
        <f>IF(D199=0,"0-0",(VLOOKUP(D199,'CONSOLIDADO PLAN DESARROLLO'!$EL$9:$ET$304,$R$3,0)))</f>
        <v>0-0</v>
      </c>
      <c r="J199" s="992"/>
      <c r="K199" s="1024"/>
      <c r="L199" s="1002"/>
      <c r="M199" s="174"/>
      <c r="N199" s="175"/>
      <c r="O199" s="176"/>
      <c r="P199" s="46"/>
      <c r="Q199" s="47"/>
      <c r="R199" s="1027"/>
      <c r="S199" s="48"/>
      <c r="T199" s="905"/>
      <c r="U199" s="49"/>
      <c r="V199" s="905"/>
      <c r="W199" s="49"/>
      <c r="X199" s="905"/>
      <c r="Y199" s="49"/>
      <c r="Z199" s="905"/>
      <c r="AA199" s="49"/>
      <c r="AB199" s="905"/>
      <c r="AC199" s="49"/>
      <c r="AD199" s="905"/>
      <c r="AE199" s="49"/>
      <c r="AF199" s="905"/>
      <c r="AG199" s="50"/>
      <c r="AH199" s="857"/>
      <c r="AI199" s="857"/>
      <c r="AJ199" s="896">
        <f>+R199+T199+V199+X199+Z199+AB199+AD199+AF199</f>
        <v>0</v>
      </c>
      <c r="AK199" s="103">
        <f t="shared" ref="AK199:AK204" si="602">AC199+AE199+AG199+S199+U199+W199+Y199+AA199</f>
        <v>0</v>
      </c>
      <c r="AL199" s="51"/>
      <c r="AM199" s="52"/>
      <c r="AN199" s="52"/>
      <c r="AO199" s="52"/>
      <c r="AP199" s="52"/>
      <c r="AQ199" s="52"/>
      <c r="AR199" s="53">
        <f t="shared" ref="AR199:AR204" si="603">SUM(AL199:AQ199)</f>
        <v>0</v>
      </c>
      <c r="AS199" s="54"/>
      <c r="AT199" s="52"/>
      <c r="AU199" s="53">
        <f t="shared" ref="AU199:AU203" si="604">SUM(AS199:AT199)</f>
        <v>0</v>
      </c>
      <c r="AV199" s="54"/>
      <c r="AW199" s="52"/>
      <c r="AX199" s="52"/>
      <c r="AY199" s="52"/>
      <c r="AZ199" s="55"/>
      <c r="BA199" s="56"/>
      <c r="BB199" s="56"/>
      <c r="BC199" s="57"/>
    </row>
    <row r="200" spans="1:55" ht="17.25" hidden="1" customHeight="1" x14ac:dyDescent="0.2">
      <c r="A200" s="971"/>
      <c r="B200" s="973"/>
      <c r="C200" s="976"/>
      <c r="D200" s="1021"/>
      <c r="E200" s="986"/>
      <c r="F200" s="982"/>
      <c r="G200" s="1006"/>
      <c r="H200" s="988"/>
      <c r="I200" s="993"/>
      <c r="J200" s="994"/>
      <c r="K200" s="1024"/>
      <c r="L200" s="1003"/>
      <c r="M200" s="174"/>
      <c r="N200" s="175"/>
      <c r="O200" s="176"/>
      <c r="P200" s="46"/>
      <c r="Q200" s="47"/>
      <c r="R200" s="1028"/>
      <c r="S200" s="48"/>
      <c r="T200" s="906"/>
      <c r="U200" s="49"/>
      <c r="V200" s="906"/>
      <c r="W200" s="49"/>
      <c r="X200" s="906"/>
      <c r="Y200" s="49"/>
      <c r="Z200" s="906"/>
      <c r="AA200" s="49"/>
      <c r="AB200" s="906"/>
      <c r="AC200" s="49"/>
      <c r="AD200" s="906"/>
      <c r="AE200" s="49"/>
      <c r="AF200" s="906"/>
      <c r="AG200" s="50"/>
      <c r="AH200" s="858"/>
      <c r="AI200" s="858"/>
      <c r="AJ200" s="897"/>
      <c r="AK200" s="103">
        <f t="shared" si="602"/>
        <v>0</v>
      </c>
      <c r="AL200" s="51"/>
      <c r="AM200" s="52"/>
      <c r="AN200" s="52"/>
      <c r="AO200" s="52"/>
      <c r="AP200" s="52"/>
      <c r="AQ200" s="52"/>
      <c r="AR200" s="53">
        <f t="shared" si="603"/>
        <v>0</v>
      </c>
      <c r="AS200" s="54"/>
      <c r="AT200" s="52"/>
      <c r="AU200" s="53">
        <f t="shared" si="604"/>
        <v>0</v>
      </c>
      <c r="AV200" s="54"/>
      <c r="AW200" s="52"/>
      <c r="AX200" s="52"/>
      <c r="AY200" s="52"/>
      <c r="AZ200" s="55"/>
      <c r="BA200" s="56"/>
      <c r="BB200" s="56"/>
      <c r="BC200" s="57"/>
    </row>
    <row r="201" spans="1:55" ht="17.25" hidden="1" customHeight="1" x14ac:dyDescent="0.2">
      <c r="A201" s="971"/>
      <c r="B201" s="973"/>
      <c r="C201" s="976"/>
      <c r="D201" s="1021"/>
      <c r="E201" s="986"/>
      <c r="F201" s="982"/>
      <c r="G201" s="1006"/>
      <c r="H201" s="988"/>
      <c r="I201" s="993"/>
      <c r="J201" s="994"/>
      <c r="K201" s="1024"/>
      <c r="L201" s="1003"/>
      <c r="M201" s="174"/>
      <c r="N201" s="175"/>
      <c r="O201" s="176"/>
      <c r="P201" s="46"/>
      <c r="Q201" s="47"/>
      <c r="R201" s="1028"/>
      <c r="S201" s="48"/>
      <c r="T201" s="906"/>
      <c r="U201" s="49"/>
      <c r="V201" s="906"/>
      <c r="W201" s="49"/>
      <c r="X201" s="906"/>
      <c r="Y201" s="49"/>
      <c r="Z201" s="906"/>
      <c r="AA201" s="49"/>
      <c r="AB201" s="906"/>
      <c r="AC201" s="49"/>
      <c r="AD201" s="906"/>
      <c r="AE201" s="49"/>
      <c r="AF201" s="906"/>
      <c r="AG201" s="50"/>
      <c r="AH201" s="858"/>
      <c r="AI201" s="858"/>
      <c r="AJ201" s="897"/>
      <c r="AK201" s="103">
        <f t="shared" si="602"/>
        <v>0</v>
      </c>
      <c r="AL201" s="51"/>
      <c r="AM201" s="52"/>
      <c r="AN201" s="52"/>
      <c r="AO201" s="52"/>
      <c r="AP201" s="52"/>
      <c r="AQ201" s="52"/>
      <c r="AR201" s="53">
        <f t="shared" si="603"/>
        <v>0</v>
      </c>
      <c r="AS201" s="54"/>
      <c r="AT201" s="52"/>
      <c r="AU201" s="53">
        <f t="shared" si="604"/>
        <v>0</v>
      </c>
      <c r="AV201" s="54"/>
      <c r="AW201" s="52"/>
      <c r="AX201" s="52"/>
      <c r="AY201" s="52"/>
      <c r="AZ201" s="55"/>
      <c r="BA201" s="56"/>
      <c r="BB201" s="56"/>
      <c r="BC201" s="57"/>
    </row>
    <row r="202" spans="1:55" ht="17.25" hidden="1" customHeight="1" x14ac:dyDescent="0.2">
      <c r="A202" s="971"/>
      <c r="B202" s="973"/>
      <c r="C202" s="976"/>
      <c r="D202" s="1021"/>
      <c r="E202" s="986"/>
      <c r="F202" s="982"/>
      <c r="G202" s="1006"/>
      <c r="H202" s="988"/>
      <c r="I202" s="993"/>
      <c r="J202" s="994"/>
      <c r="K202" s="1024"/>
      <c r="L202" s="1003"/>
      <c r="M202" s="174"/>
      <c r="N202" s="175"/>
      <c r="O202" s="176"/>
      <c r="P202" s="46"/>
      <c r="Q202" s="47"/>
      <c r="R202" s="1028"/>
      <c r="S202" s="48"/>
      <c r="T202" s="906"/>
      <c r="U202" s="49"/>
      <c r="V202" s="906"/>
      <c r="W202" s="49"/>
      <c r="X202" s="906"/>
      <c r="Y202" s="49"/>
      <c r="Z202" s="906"/>
      <c r="AA202" s="49"/>
      <c r="AB202" s="906"/>
      <c r="AC202" s="49"/>
      <c r="AD202" s="906"/>
      <c r="AE202" s="49"/>
      <c r="AF202" s="906"/>
      <c r="AG202" s="50"/>
      <c r="AH202" s="858"/>
      <c r="AI202" s="858"/>
      <c r="AJ202" s="897"/>
      <c r="AK202" s="103">
        <f t="shared" si="602"/>
        <v>0</v>
      </c>
      <c r="AL202" s="51"/>
      <c r="AM202" s="52"/>
      <c r="AN202" s="52"/>
      <c r="AO202" s="52"/>
      <c r="AP202" s="52"/>
      <c r="AQ202" s="52"/>
      <c r="AR202" s="53">
        <f t="shared" si="603"/>
        <v>0</v>
      </c>
      <c r="AS202" s="54"/>
      <c r="AT202" s="52"/>
      <c r="AU202" s="53">
        <f t="shared" si="604"/>
        <v>0</v>
      </c>
      <c r="AV202" s="54"/>
      <c r="AW202" s="52"/>
      <c r="AX202" s="52"/>
      <c r="AY202" s="52"/>
      <c r="AZ202" s="55"/>
      <c r="BA202" s="56"/>
      <c r="BB202" s="56"/>
      <c r="BC202" s="57"/>
    </row>
    <row r="203" spans="1:55" ht="17.25" hidden="1" customHeight="1" x14ac:dyDescent="0.2">
      <c r="A203" s="971"/>
      <c r="B203" s="973"/>
      <c r="C203" s="976"/>
      <c r="D203" s="1021"/>
      <c r="E203" s="986"/>
      <c r="F203" s="982"/>
      <c r="G203" s="1006"/>
      <c r="H203" s="988"/>
      <c r="I203" s="993"/>
      <c r="J203" s="994"/>
      <c r="K203" s="1024"/>
      <c r="L203" s="1003"/>
      <c r="M203" s="174"/>
      <c r="N203" s="175"/>
      <c r="O203" s="176"/>
      <c r="P203" s="46"/>
      <c r="Q203" s="47"/>
      <c r="R203" s="1028"/>
      <c r="S203" s="48"/>
      <c r="T203" s="906"/>
      <c r="U203" s="49"/>
      <c r="V203" s="906"/>
      <c r="W203" s="49"/>
      <c r="X203" s="906"/>
      <c r="Y203" s="49"/>
      <c r="Z203" s="906"/>
      <c r="AA203" s="49"/>
      <c r="AB203" s="906"/>
      <c r="AC203" s="49"/>
      <c r="AD203" s="906"/>
      <c r="AE203" s="49"/>
      <c r="AF203" s="906"/>
      <c r="AG203" s="50"/>
      <c r="AH203" s="858"/>
      <c r="AI203" s="858"/>
      <c r="AJ203" s="897"/>
      <c r="AK203" s="103">
        <f t="shared" si="602"/>
        <v>0</v>
      </c>
      <c r="AL203" s="51"/>
      <c r="AM203" s="52"/>
      <c r="AN203" s="52"/>
      <c r="AO203" s="52"/>
      <c r="AP203" s="52"/>
      <c r="AQ203" s="52"/>
      <c r="AR203" s="53">
        <f t="shared" si="603"/>
        <v>0</v>
      </c>
      <c r="AS203" s="54"/>
      <c r="AT203" s="52"/>
      <c r="AU203" s="53">
        <f t="shared" si="604"/>
        <v>0</v>
      </c>
      <c r="AV203" s="54"/>
      <c r="AW203" s="52"/>
      <c r="AX203" s="52"/>
      <c r="AY203" s="52"/>
      <c r="AZ203" s="55"/>
      <c r="BA203" s="56"/>
      <c r="BB203" s="56"/>
      <c r="BC203" s="57"/>
    </row>
    <row r="204" spans="1:55" ht="17.25" hidden="1" customHeight="1" x14ac:dyDescent="0.2">
      <c r="A204" s="971"/>
      <c r="B204" s="974"/>
      <c r="C204" s="977"/>
      <c r="D204" s="1022"/>
      <c r="E204" s="986"/>
      <c r="F204" s="983"/>
      <c r="G204" s="1007"/>
      <c r="H204" s="989"/>
      <c r="I204" s="993"/>
      <c r="J204" s="994"/>
      <c r="K204" s="1025"/>
      <c r="L204" s="1003"/>
      <c r="M204" s="177"/>
      <c r="N204" s="178"/>
      <c r="O204" s="179"/>
      <c r="P204" s="106"/>
      <c r="Q204" s="107"/>
      <c r="R204" s="1028"/>
      <c r="S204" s="108"/>
      <c r="T204" s="906"/>
      <c r="U204" s="109"/>
      <c r="V204" s="906"/>
      <c r="W204" s="109"/>
      <c r="X204" s="906"/>
      <c r="Y204" s="109"/>
      <c r="Z204" s="906"/>
      <c r="AA204" s="109"/>
      <c r="AB204" s="906"/>
      <c r="AC204" s="109"/>
      <c r="AD204" s="906"/>
      <c r="AE204" s="109"/>
      <c r="AF204" s="906"/>
      <c r="AG204" s="110"/>
      <c r="AH204" s="858"/>
      <c r="AI204" s="858"/>
      <c r="AJ204" s="898"/>
      <c r="AK204" s="103">
        <f t="shared" si="602"/>
        <v>0</v>
      </c>
      <c r="AL204" s="111"/>
      <c r="AM204" s="112"/>
      <c r="AN204" s="112"/>
      <c r="AO204" s="112"/>
      <c r="AP204" s="112"/>
      <c r="AQ204" s="112"/>
      <c r="AR204" s="53">
        <f t="shared" si="603"/>
        <v>0</v>
      </c>
      <c r="AS204" s="113"/>
      <c r="AT204" s="112"/>
      <c r="AU204" s="53">
        <f>SUM(AS204:AT204)</f>
        <v>0</v>
      </c>
      <c r="AV204" s="113"/>
      <c r="AW204" s="112"/>
      <c r="AX204" s="112"/>
      <c r="AY204" s="112"/>
      <c r="AZ204" s="114"/>
      <c r="BA204" s="115"/>
      <c r="BB204" s="115"/>
      <c r="BC204" s="116"/>
    </row>
    <row r="205" spans="1:55" ht="9.9499999999999993" hidden="1" customHeight="1" thickBot="1" x14ac:dyDescent="0.25">
      <c r="A205" s="972"/>
      <c r="B205" s="975"/>
      <c r="C205" s="978"/>
      <c r="D205" s="1023"/>
      <c r="E205" s="987"/>
      <c r="F205" s="984"/>
      <c r="G205" s="1008"/>
      <c r="H205" s="990"/>
      <c r="I205" s="995"/>
      <c r="J205" s="996"/>
      <c r="K205" s="1026"/>
      <c r="L205" s="1004"/>
      <c r="M205" s="180"/>
      <c r="N205" s="181"/>
      <c r="O205" s="182"/>
      <c r="P205" s="117"/>
      <c r="Q205" s="117"/>
      <c r="R205" s="1029"/>
      <c r="S205" s="183"/>
      <c r="T205" s="907"/>
      <c r="U205" s="184"/>
      <c r="V205" s="907"/>
      <c r="W205" s="184"/>
      <c r="X205" s="907"/>
      <c r="Y205" s="184"/>
      <c r="Z205" s="907"/>
      <c r="AA205" s="184"/>
      <c r="AB205" s="907"/>
      <c r="AC205" s="184"/>
      <c r="AD205" s="907"/>
      <c r="AE205" s="184"/>
      <c r="AF205" s="907"/>
      <c r="AG205" s="185"/>
      <c r="AH205" s="859"/>
      <c r="AI205" s="859"/>
      <c r="AJ205" s="118"/>
      <c r="AK205" s="119"/>
      <c r="AL205" s="186"/>
      <c r="AM205" s="187"/>
      <c r="AN205" s="187"/>
      <c r="AO205" s="187"/>
      <c r="AP205" s="187"/>
      <c r="AQ205" s="187"/>
      <c r="AR205" s="120"/>
      <c r="AS205" s="188"/>
      <c r="AT205" s="187"/>
      <c r="AU205" s="120"/>
      <c r="AV205" s="188"/>
      <c r="AW205" s="187"/>
      <c r="AX205" s="187"/>
      <c r="AY205" s="187"/>
      <c r="AZ205" s="189"/>
      <c r="BA205" s="190"/>
      <c r="BB205" s="190"/>
      <c r="BC205" s="191"/>
    </row>
    <row r="206" spans="1:55" ht="6" customHeight="1" x14ac:dyDescent="0.2">
      <c r="A206" s="156"/>
      <c r="B206" s="192"/>
      <c r="C206" s="192"/>
      <c r="D206" s="192"/>
      <c r="E206" s="192"/>
      <c r="F206" s="192"/>
      <c r="G206" s="192"/>
      <c r="H206" s="192"/>
      <c r="I206" s="1005"/>
      <c r="J206" s="1005"/>
      <c r="K206" s="192"/>
      <c r="L206" s="192"/>
      <c r="M206" s="192"/>
      <c r="N206" s="192"/>
      <c r="O206" s="192"/>
      <c r="P206" s="192"/>
      <c r="Q206" s="192"/>
      <c r="R206" s="192"/>
      <c r="S206" s="192"/>
      <c r="T206" s="192"/>
      <c r="U206" s="192"/>
      <c r="V206" s="192"/>
      <c r="W206" s="192"/>
      <c r="X206" s="192"/>
      <c r="Y206" s="192"/>
      <c r="Z206" s="192"/>
      <c r="AA206" s="192"/>
      <c r="AB206" s="192"/>
      <c r="AC206" s="192"/>
      <c r="AD206" s="192"/>
      <c r="AE206" s="192"/>
      <c r="AF206" s="192"/>
      <c r="AG206" s="192"/>
      <c r="AH206" s="192"/>
      <c r="AI206" s="192"/>
      <c r="AJ206" s="192"/>
      <c r="AK206" s="193"/>
      <c r="AL206" s="193"/>
      <c r="AM206" s="193"/>
      <c r="AN206" s="193"/>
      <c r="AO206" s="193"/>
      <c r="AP206" s="193"/>
      <c r="AQ206" s="194"/>
      <c r="AR206" s="193"/>
      <c r="AS206" s="193"/>
      <c r="AT206" s="193"/>
      <c r="AU206" s="193"/>
      <c r="AV206" s="193"/>
      <c r="AW206" s="193"/>
      <c r="AX206" s="193"/>
      <c r="AY206" s="193"/>
      <c r="AZ206" s="193"/>
      <c r="BA206" s="193"/>
      <c r="BB206" s="193"/>
      <c r="BC206" s="156"/>
    </row>
    <row r="208" spans="1:55" x14ac:dyDescent="0.2">
      <c r="B208" s="926"/>
      <c r="C208" s="928" t="s">
        <v>1669</v>
      </c>
      <c r="D208" s="929"/>
      <c r="E208" s="929"/>
      <c r="F208" s="929"/>
      <c r="G208" s="929"/>
      <c r="H208" s="929"/>
      <c r="I208" s="929"/>
      <c r="J208" s="929"/>
    </row>
    <row r="209" spans="2:10" x14ac:dyDescent="0.2">
      <c r="B209" s="927"/>
      <c r="C209" s="928"/>
      <c r="D209" s="929"/>
      <c r="E209" s="929"/>
      <c r="F209" s="929"/>
      <c r="G209" s="929"/>
      <c r="H209" s="929"/>
      <c r="I209" s="929"/>
      <c r="J209" s="929"/>
    </row>
    <row r="315" spans="14:15" x14ac:dyDescent="0.2">
      <c r="N315" s="121" t="s">
        <v>1906</v>
      </c>
      <c r="O315" s="121" t="s">
        <v>1907</v>
      </c>
    </row>
    <row r="316" spans="14:15" x14ac:dyDescent="0.2">
      <c r="N316" s="121">
        <v>2016</v>
      </c>
      <c r="O316" s="121">
        <v>6</v>
      </c>
    </row>
    <row r="317" spans="14:15" x14ac:dyDescent="0.2">
      <c r="N317" s="121">
        <v>2017</v>
      </c>
      <c r="O317" s="121">
        <v>7</v>
      </c>
    </row>
    <row r="318" spans="14:15" x14ac:dyDescent="0.2">
      <c r="N318" s="121">
        <v>2018</v>
      </c>
      <c r="O318" s="121">
        <v>8</v>
      </c>
    </row>
    <row r="319" spans="14:15" x14ac:dyDescent="0.2">
      <c r="N319" s="121">
        <v>2019</v>
      </c>
      <c r="O319" s="121">
        <v>9</v>
      </c>
    </row>
    <row r="320" spans="14:15" x14ac:dyDescent="0.2">
      <c r="N320" s="121">
        <v>2020</v>
      </c>
      <c r="O320" s="121">
        <v>10</v>
      </c>
    </row>
  </sheetData>
  <sheetProtection algorithmName="SHA-512" hashValue="BjvQKGX7LtXWq7rIghsLg893lj/jn7c+5vJZYVGtVnm9lq5KRaGcveu4aL6w7GSw5h2J9O63hjr/omCr5PEhww==" saltValue="TofZ6DIKVtNKFKSIUwpLBQ==" spinCount="100000" sheet="1" objects="1" scenarios="1"/>
  <mergeCells count="493">
    <mergeCell ref="AH23:AH29"/>
    <mergeCell ref="AH32:AH40"/>
    <mergeCell ref="AH43:AH52"/>
    <mergeCell ref="AH55:AH61"/>
    <mergeCell ref="A189:A196"/>
    <mergeCell ref="B190:B196"/>
    <mergeCell ref="C190:C196"/>
    <mergeCell ref="D190:D196"/>
    <mergeCell ref="E190:E196"/>
    <mergeCell ref="F190:F196"/>
    <mergeCell ref="G190:G196"/>
    <mergeCell ref="H190:H196"/>
    <mergeCell ref="I190:J196"/>
    <mergeCell ref="AF172:AF178"/>
    <mergeCell ref="A153:A160"/>
    <mergeCell ref="B154:B160"/>
    <mergeCell ref="C154:C160"/>
    <mergeCell ref="D154:D160"/>
    <mergeCell ref="F172:F178"/>
    <mergeCell ref="G172:G178"/>
    <mergeCell ref="H172:H178"/>
    <mergeCell ref="I172:J178"/>
    <mergeCell ref="A162:A169"/>
    <mergeCell ref="B163:B169"/>
    <mergeCell ref="A198:A205"/>
    <mergeCell ref="B199:B205"/>
    <mergeCell ref="C199:C205"/>
    <mergeCell ref="D199:D205"/>
    <mergeCell ref="E199:E205"/>
    <mergeCell ref="F199:F205"/>
    <mergeCell ref="G199:G205"/>
    <mergeCell ref="H199:H205"/>
    <mergeCell ref="I199:J205"/>
    <mergeCell ref="AJ172:AJ177"/>
    <mergeCell ref="A180:A187"/>
    <mergeCell ref="B181:B187"/>
    <mergeCell ref="C181:C187"/>
    <mergeCell ref="D181:D187"/>
    <mergeCell ref="E181:E187"/>
    <mergeCell ref="F181:F187"/>
    <mergeCell ref="G181:G187"/>
    <mergeCell ref="H181:H187"/>
    <mergeCell ref="I181:J187"/>
    <mergeCell ref="K172:K178"/>
    <mergeCell ref="L172:L178"/>
    <mergeCell ref="R172:R178"/>
    <mergeCell ref="T172:T178"/>
    <mergeCell ref="V172:V178"/>
    <mergeCell ref="X172:X178"/>
    <mergeCell ref="Z172:Z178"/>
    <mergeCell ref="AB172:AB178"/>
    <mergeCell ref="AD172:AD178"/>
    <mergeCell ref="A171:A178"/>
    <mergeCell ref="B172:B178"/>
    <mergeCell ref="C172:C178"/>
    <mergeCell ref="D172:D178"/>
    <mergeCell ref="E172:E178"/>
    <mergeCell ref="V136:V142"/>
    <mergeCell ref="X136:X142"/>
    <mergeCell ref="Z136:Z142"/>
    <mergeCell ref="AB136:AB142"/>
    <mergeCell ref="C163:C169"/>
    <mergeCell ref="D163:D169"/>
    <mergeCell ref="E163:E169"/>
    <mergeCell ref="F163:F169"/>
    <mergeCell ref="G163:G169"/>
    <mergeCell ref="H163:H169"/>
    <mergeCell ref="I163:J169"/>
    <mergeCell ref="E154:E160"/>
    <mergeCell ref="F154:F160"/>
    <mergeCell ref="G154:G160"/>
    <mergeCell ref="H154:H160"/>
    <mergeCell ref="I154:J160"/>
    <mergeCell ref="T163:T169"/>
    <mergeCell ref="V163:V169"/>
    <mergeCell ref="X163:X169"/>
    <mergeCell ref="Z163:Z169"/>
    <mergeCell ref="AB163:AB169"/>
    <mergeCell ref="A144:A151"/>
    <mergeCell ref="B145:B151"/>
    <mergeCell ref="C145:C151"/>
    <mergeCell ref="D145:D151"/>
    <mergeCell ref="E145:E151"/>
    <mergeCell ref="F145:F151"/>
    <mergeCell ref="G145:G151"/>
    <mergeCell ref="H145:H151"/>
    <mergeCell ref="I145:J151"/>
    <mergeCell ref="A117:A124"/>
    <mergeCell ref="B118:B124"/>
    <mergeCell ref="C118:C124"/>
    <mergeCell ref="D118:D124"/>
    <mergeCell ref="AD136:AD142"/>
    <mergeCell ref="A135:A142"/>
    <mergeCell ref="B136:B142"/>
    <mergeCell ref="C136:C142"/>
    <mergeCell ref="D136:D142"/>
    <mergeCell ref="E136:E142"/>
    <mergeCell ref="F136:F142"/>
    <mergeCell ref="G136:G142"/>
    <mergeCell ref="H136:H142"/>
    <mergeCell ref="I136:J142"/>
    <mergeCell ref="A126:A133"/>
    <mergeCell ref="B127:B133"/>
    <mergeCell ref="C127:C133"/>
    <mergeCell ref="D127:D133"/>
    <mergeCell ref="E127:E133"/>
    <mergeCell ref="F127:F133"/>
    <mergeCell ref="G127:G133"/>
    <mergeCell ref="H127:H133"/>
    <mergeCell ref="I127:J133"/>
    <mergeCell ref="E118:E124"/>
    <mergeCell ref="F118:F124"/>
    <mergeCell ref="G118:G124"/>
    <mergeCell ref="H118:H124"/>
    <mergeCell ref="I118:J124"/>
    <mergeCell ref="AF100:AF106"/>
    <mergeCell ref="AJ100:AJ105"/>
    <mergeCell ref="A108:A115"/>
    <mergeCell ref="B109:B115"/>
    <mergeCell ref="C109:C115"/>
    <mergeCell ref="D109:D115"/>
    <mergeCell ref="E109:E115"/>
    <mergeCell ref="F109:F115"/>
    <mergeCell ref="G109:G115"/>
    <mergeCell ref="H109:H115"/>
    <mergeCell ref="I109:J115"/>
    <mergeCell ref="K100:K106"/>
    <mergeCell ref="L100:L106"/>
    <mergeCell ref="R100:R106"/>
    <mergeCell ref="T100:T106"/>
    <mergeCell ref="V100:V106"/>
    <mergeCell ref="X100:X106"/>
    <mergeCell ref="Z100:Z106"/>
    <mergeCell ref="AB100:AB106"/>
    <mergeCell ref="A99:A106"/>
    <mergeCell ref="B100:B106"/>
    <mergeCell ref="C100:C106"/>
    <mergeCell ref="D100:D106"/>
    <mergeCell ref="E100:E106"/>
    <mergeCell ref="F100:F106"/>
    <mergeCell ref="G100:G106"/>
    <mergeCell ref="H100:H106"/>
    <mergeCell ref="I100:J106"/>
    <mergeCell ref="AF82:AF88"/>
    <mergeCell ref="AD100:AD106"/>
    <mergeCell ref="AJ82:AJ87"/>
    <mergeCell ref="A90:A97"/>
    <mergeCell ref="B91:B97"/>
    <mergeCell ref="C91:C97"/>
    <mergeCell ref="D91:D97"/>
    <mergeCell ref="E91:E97"/>
    <mergeCell ref="F91:F97"/>
    <mergeCell ref="G91:G97"/>
    <mergeCell ref="H91:H97"/>
    <mergeCell ref="I91:J97"/>
    <mergeCell ref="I89:J89"/>
    <mergeCell ref="AF91:AF97"/>
    <mergeCell ref="AJ91:AJ96"/>
    <mergeCell ref="K91:K97"/>
    <mergeCell ref="L91:L97"/>
    <mergeCell ref="R91:R97"/>
    <mergeCell ref="T91:T97"/>
    <mergeCell ref="V91:V97"/>
    <mergeCell ref="X91:X97"/>
    <mergeCell ref="Z91:Z97"/>
    <mergeCell ref="AB91:AB97"/>
    <mergeCell ref="AD91:AD97"/>
    <mergeCell ref="AB73:AB79"/>
    <mergeCell ref="AD73:AD79"/>
    <mergeCell ref="A81:A88"/>
    <mergeCell ref="B82:B88"/>
    <mergeCell ref="C82:C88"/>
    <mergeCell ref="D82:D88"/>
    <mergeCell ref="E82:E88"/>
    <mergeCell ref="F82:F88"/>
    <mergeCell ref="G82:G88"/>
    <mergeCell ref="H82:H88"/>
    <mergeCell ref="I82:J88"/>
    <mergeCell ref="K82:K88"/>
    <mergeCell ref="L82:L88"/>
    <mergeCell ref="R82:R88"/>
    <mergeCell ref="T82:T88"/>
    <mergeCell ref="V82:V88"/>
    <mergeCell ref="X82:X88"/>
    <mergeCell ref="Z82:Z88"/>
    <mergeCell ref="AB82:AB88"/>
    <mergeCell ref="AD82:AD88"/>
    <mergeCell ref="F73:F79"/>
    <mergeCell ref="G73:G79"/>
    <mergeCell ref="K73:K79"/>
    <mergeCell ref="L73:L79"/>
    <mergeCell ref="R73:R79"/>
    <mergeCell ref="T73:T79"/>
    <mergeCell ref="V73:V79"/>
    <mergeCell ref="AF199:AF205"/>
    <mergeCell ref="AJ199:AJ204"/>
    <mergeCell ref="AD181:AD187"/>
    <mergeCell ref="AF190:AF196"/>
    <mergeCell ref="AJ190:AJ195"/>
    <mergeCell ref="K190:K196"/>
    <mergeCell ref="L190:L196"/>
    <mergeCell ref="R190:R196"/>
    <mergeCell ref="T190:T196"/>
    <mergeCell ref="V190:V196"/>
    <mergeCell ref="X190:X196"/>
    <mergeCell ref="Z190:Z196"/>
    <mergeCell ref="AB190:AB196"/>
    <mergeCell ref="AD190:AD196"/>
    <mergeCell ref="AF163:AF169"/>
    <mergeCell ref="AJ163:AJ168"/>
    <mergeCell ref="K163:K169"/>
    <mergeCell ref="X73:X79"/>
    <mergeCell ref="Z73:Z79"/>
    <mergeCell ref="L163:L169"/>
    <mergeCell ref="R163:R169"/>
    <mergeCell ref="I62:J62"/>
    <mergeCell ref="A42:A52"/>
    <mergeCell ref="B43:B52"/>
    <mergeCell ref="C43:C52"/>
    <mergeCell ref="D43:D52"/>
    <mergeCell ref="E43:E52"/>
    <mergeCell ref="F43:F52"/>
    <mergeCell ref="H73:H79"/>
    <mergeCell ref="I73:J79"/>
    <mergeCell ref="A54:A61"/>
    <mergeCell ref="B55:B61"/>
    <mergeCell ref="C55:C61"/>
    <mergeCell ref="D55:D61"/>
    <mergeCell ref="E55:E61"/>
    <mergeCell ref="F55:F61"/>
    <mergeCell ref="R23:R29"/>
    <mergeCell ref="T23:T29"/>
    <mergeCell ref="V23:V29"/>
    <mergeCell ref="X23:X29"/>
    <mergeCell ref="Z23:Z29"/>
    <mergeCell ref="AB23:AB29"/>
    <mergeCell ref="AD23:AD29"/>
    <mergeCell ref="I206:J206"/>
    <mergeCell ref="A22:A29"/>
    <mergeCell ref="B23:B29"/>
    <mergeCell ref="C23:C29"/>
    <mergeCell ref="D23:D29"/>
    <mergeCell ref="E23:E29"/>
    <mergeCell ref="F23:F29"/>
    <mergeCell ref="G23:G29"/>
    <mergeCell ref="H23:H29"/>
    <mergeCell ref="I23:J29"/>
    <mergeCell ref="I179:J179"/>
    <mergeCell ref="I170:J170"/>
    <mergeCell ref="I143:J143"/>
    <mergeCell ref="I125:J125"/>
    <mergeCell ref="I107:J107"/>
    <mergeCell ref="I98:J98"/>
    <mergeCell ref="I41:J41"/>
    <mergeCell ref="AF23:AF29"/>
    <mergeCell ref="AJ23:AJ28"/>
    <mergeCell ref="I30:J30"/>
    <mergeCell ref="K199:K205"/>
    <mergeCell ref="L199:L205"/>
    <mergeCell ref="R199:R205"/>
    <mergeCell ref="T199:T205"/>
    <mergeCell ref="V199:V205"/>
    <mergeCell ref="X199:X205"/>
    <mergeCell ref="Z199:Z205"/>
    <mergeCell ref="AB199:AB205"/>
    <mergeCell ref="AD199:AD205"/>
    <mergeCell ref="I197:J197"/>
    <mergeCell ref="AF181:AF187"/>
    <mergeCell ref="AJ181:AJ186"/>
    <mergeCell ref="I188:J188"/>
    <mergeCell ref="K181:K187"/>
    <mergeCell ref="L181:L187"/>
    <mergeCell ref="R181:R187"/>
    <mergeCell ref="T181:T187"/>
    <mergeCell ref="V181:V187"/>
    <mergeCell ref="X181:X187"/>
    <mergeCell ref="Z181:Z187"/>
    <mergeCell ref="AB181:AB187"/>
    <mergeCell ref="AD163:AD169"/>
    <mergeCell ref="I161:J161"/>
    <mergeCell ref="AJ145:AJ150"/>
    <mergeCell ref="I152:J152"/>
    <mergeCell ref="K145:K151"/>
    <mergeCell ref="L145:L151"/>
    <mergeCell ref="R145:R151"/>
    <mergeCell ref="T145:T151"/>
    <mergeCell ref="V145:V151"/>
    <mergeCell ref="X145:X151"/>
    <mergeCell ref="Z145:Z151"/>
    <mergeCell ref="AB145:AB151"/>
    <mergeCell ref="AD145:AD151"/>
    <mergeCell ref="AF154:AF160"/>
    <mergeCell ref="AJ154:AJ159"/>
    <mergeCell ref="K154:K160"/>
    <mergeCell ref="L154:L160"/>
    <mergeCell ref="R154:R160"/>
    <mergeCell ref="T154:T160"/>
    <mergeCell ref="V154:V160"/>
    <mergeCell ref="X154:X160"/>
    <mergeCell ref="Z154:Z160"/>
    <mergeCell ref="AB154:AB160"/>
    <mergeCell ref="AD154:AD160"/>
    <mergeCell ref="I134:J134"/>
    <mergeCell ref="K127:K133"/>
    <mergeCell ref="L127:L133"/>
    <mergeCell ref="R127:R133"/>
    <mergeCell ref="T127:T133"/>
    <mergeCell ref="V127:V133"/>
    <mergeCell ref="X127:X133"/>
    <mergeCell ref="Z127:Z133"/>
    <mergeCell ref="AB127:AB133"/>
    <mergeCell ref="AF145:AF151"/>
    <mergeCell ref="AF136:AF142"/>
    <mergeCell ref="AJ136:AJ141"/>
    <mergeCell ref="K136:K142"/>
    <mergeCell ref="L136:L142"/>
    <mergeCell ref="R136:R142"/>
    <mergeCell ref="T136:T142"/>
    <mergeCell ref="AF109:AF115"/>
    <mergeCell ref="AJ109:AJ114"/>
    <mergeCell ref="AD109:AD115"/>
    <mergeCell ref="AF118:AF124"/>
    <mergeCell ref="AJ118:AJ123"/>
    <mergeCell ref="K118:K124"/>
    <mergeCell ref="L118:L124"/>
    <mergeCell ref="R118:R124"/>
    <mergeCell ref="T118:T124"/>
    <mergeCell ref="V118:V124"/>
    <mergeCell ref="X118:X124"/>
    <mergeCell ref="Z118:Z124"/>
    <mergeCell ref="AB118:AB124"/>
    <mergeCell ref="AD118:AD124"/>
    <mergeCell ref="AF127:AF133"/>
    <mergeCell ref="AJ127:AJ132"/>
    <mergeCell ref="AD127:AD133"/>
    <mergeCell ref="I116:J116"/>
    <mergeCell ref="K109:K115"/>
    <mergeCell ref="L109:L115"/>
    <mergeCell ref="R109:R115"/>
    <mergeCell ref="T109:T115"/>
    <mergeCell ref="V109:V115"/>
    <mergeCell ref="X109:X115"/>
    <mergeCell ref="Z109:Z115"/>
    <mergeCell ref="AB109:AB115"/>
    <mergeCell ref="AF73:AF79"/>
    <mergeCell ref="AJ73:AJ78"/>
    <mergeCell ref="I80:J80"/>
    <mergeCell ref="A72:A79"/>
    <mergeCell ref="Z64:Z70"/>
    <mergeCell ref="AB64:AB70"/>
    <mergeCell ref="AD64:AD70"/>
    <mergeCell ref="AF64:AF70"/>
    <mergeCell ref="AJ64:AJ69"/>
    <mergeCell ref="I71:J71"/>
    <mergeCell ref="G64:G70"/>
    <mergeCell ref="H64:H70"/>
    <mergeCell ref="I64:J70"/>
    <mergeCell ref="K64:K70"/>
    <mergeCell ref="L64:L70"/>
    <mergeCell ref="R64:R70"/>
    <mergeCell ref="T64:T70"/>
    <mergeCell ref="V64:V70"/>
    <mergeCell ref="X64:X70"/>
    <mergeCell ref="A63:A70"/>
    <mergeCell ref="B73:B79"/>
    <mergeCell ref="C73:C79"/>
    <mergeCell ref="D73:D79"/>
    <mergeCell ref="E73:E79"/>
    <mergeCell ref="R55:R61"/>
    <mergeCell ref="T55:T61"/>
    <mergeCell ref="V55:V61"/>
    <mergeCell ref="X55:X61"/>
    <mergeCell ref="Z55:Z61"/>
    <mergeCell ref="AB55:AB61"/>
    <mergeCell ref="AD55:AD61"/>
    <mergeCell ref="AF55:AF61"/>
    <mergeCell ref="AJ55:AJ60"/>
    <mergeCell ref="R43:R52"/>
    <mergeCell ref="T43:T52"/>
    <mergeCell ref="V43:V52"/>
    <mergeCell ref="X43:X52"/>
    <mergeCell ref="Z43:Z52"/>
    <mergeCell ref="AB43:AB52"/>
    <mergeCell ref="AD43:AD52"/>
    <mergeCell ref="AF43:AF52"/>
    <mergeCell ref="AJ43:AJ51"/>
    <mergeCell ref="R32:R40"/>
    <mergeCell ref="T32:T40"/>
    <mergeCell ref="V32:V40"/>
    <mergeCell ref="X32:X40"/>
    <mergeCell ref="Z32:Z40"/>
    <mergeCell ref="AB32:AB40"/>
    <mergeCell ref="AD32:AD40"/>
    <mergeCell ref="AF32:AF40"/>
    <mergeCell ref="AJ32:AJ39"/>
    <mergeCell ref="B208:B209"/>
    <mergeCell ref="C208:J209"/>
    <mergeCell ref="G6:J6"/>
    <mergeCell ref="K6:Q6"/>
    <mergeCell ref="E13:E20"/>
    <mergeCell ref="B7:C8"/>
    <mergeCell ref="E7:E8"/>
    <mergeCell ref="B9:C9"/>
    <mergeCell ref="B64:B70"/>
    <mergeCell ref="C64:C70"/>
    <mergeCell ref="D64:D70"/>
    <mergeCell ref="E64:E70"/>
    <mergeCell ref="F64:F70"/>
    <mergeCell ref="G43:G52"/>
    <mergeCell ref="H43:H52"/>
    <mergeCell ref="I43:J52"/>
    <mergeCell ref="K43:K52"/>
    <mergeCell ref="L43:L52"/>
    <mergeCell ref="I53:J53"/>
    <mergeCell ref="G55:G61"/>
    <mergeCell ref="H55:H61"/>
    <mergeCell ref="I55:J61"/>
    <mergeCell ref="K55:K61"/>
    <mergeCell ref="L55:L61"/>
    <mergeCell ref="H13:H20"/>
    <mergeCell ref="I13:J20"/>
    <mergeCell ref="K13:K20"/>
    <mergeCell ref="K23:K29"/>
    <mergeCell ref="L13:L20"/>
    <mergeCell ref="I21:J21"/>
    <mergeCell ref="G13:G20"/>
    <mergeCell ref="G32:G40"/>
    <mergeCell ref="H32:H40"/>
    <mergeCell ref="I32:J40"/>
    <mergeCell ref="K32:K40"/>
    <mergeCell ref="L32:L40"/>
    <mergeCell ref="L23:L29"/>
    <mergeCell ref="A12:A20"/>
    <mergeCell ref="B13:B20"/>
    <mergeCell ref="C13:C20"/>
    <mergeCell ref="D13:D20"/>
    <mergeCell ref="F13:F20"/>
    <mergeCell ref="A31:A40"/>
    <mergeCell ref="B32:B40"/>
    <mergeCell ref="C32:C40"/>
    <mergeCell ref="D32:D40"/>
    <mergeCell ref="E32:E40"/>
    <mergeCell ref="F32:F40"/>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B3:L3"/>
    <mergeCell ref="AJ13:AJ19"/>
    <mergeCell ref="R13:R20"/>
    <mergeCell ref="T13:T20"/>
    <mergeCell ref="V13:V20"/>
    <mergeCell ref="X13:X20"/>
    <mergeCell ref="Z13:Z20"/>
    <mergeCell ref="AB13:AB20"/>
    <mergeCell ref="AD13:AD20"/>
    <mergeCell ref="AF13:AF20"/>
    <mergeCell ref="AH13:AH20"/>
  </mergeCells>
  <dataValidations count="4">
    <dataValidation type="list" allowBlank="1" showInputMessage="1" showErrorMessage="1" sqref="WVM983164 WLQ983164 WBU983164 VRY983164 VIC983164 UYG983164 UOK983164 UEO983164 TUS983164 TKW983164 TBA983164 SRE983164 SHI983164 RXM983164 RNQ983164 RDU983164 QTY983164 QKC983164 QAG983164 PQK983164 PGO983164 OWS983164 OMW983164 ODA983164 NTE983164 NJI983164 MZM983164 MPQ983164 MFU983164 LVY983164 LMC983164 LCG983164 KSK983164 KIO983164 JYS983164 JOW983164 JFA983164 IVE983164 ILI983164 IBM983164 HRQ983164 HHU983164 GXY983164 GOC983164 GEG983164 FUK983164 FKO983164 FAS983164 EQW983164 EHA983164 DXE983164 DNI983164 DDM983164 CTQ983164 CJU983164 BZY983164 BQC983164 BGG983164 AWK983164 AMO983164 ACS983164 SW983164 JA983164 B983164 WVM917628 WLQ917628 WBU917628 VRY917628 VIC917628 UYG917628 UOK917628 UEO917628 TUS917628 TKW917628 TBA917628 SRE917628 SHI917628 RXM917628 RNQ917628 RDU917628 QTY917628 QKC917628 QAG917628 PQK917628 PGO917628 OWS917628 OMW917628 ODA917628 NTE917628 NJI917628 MZM917628 MPQ917628 MFU917628 LVY917628 LMC917628 LCG917628 KSK917628 KIO917628 JYS917628 JOW917628 JFA917628 IVE917628 ILI917628 IBM917628 HRQ917628 HHU917628 GXY917628 GOC917628 GEG917628 FUK917628 FKO917628 FAS917628 EQW917628 EHA917628 DXE917628 DNI917628 DDM917628 CTQ917628 CJU917628 BZY917628 BQC917628 BGG917628 AWK917628 AMO917628 ACS917628 SW917628 JA917628 B917628 WVM852092 WLQ852092 WBU852092 VRY852092 VIC852092 UYG852092 UOK852092 UEO852092 TUS852092 TKW852092 TBA852092 SRE852092 SHI852092 RXM852092 RNQ852092 RDU852092 QTY852092 QKC852092 QAG852092 PQK852092 PGO852092 OWS852092 OMW852092 ODA852092 NTE852092 NJI852092 MZM852092 MPQ852092 MFU852092 LVY852092 LMC852092 LCG852092 KSK852092 KIO852092 JYS852092 JOW852092 JFA852092 IVE852092 ILI852092 IBM852092 HRQ852092 HHU852092 GXY852092 GOC852092 GEG852092 FUK852092 FKO852092 FAS852092 EQW852092 EHA852092 DXE852092 DNI852092 DDM852092 CTQ852092 CJU852092 BZY852092 BQC852092 BGG852092 AWK852092 AMO852092 ACS852092 SW852092 JA852092 B852092 WVM786556 WLQ786556 WBU786556 VRY786556 VIC786556 UYG786556 UOK786556 UEO786556 TUS786556 TKW786556 TBA786556 SRE786556 SHI786556 RXM786556 RNQ786556 RDU786556 QTY786556 QKC786556 QAG786556 PQK786556 PGO786556 OWS786556 OMW786556 ODA786556 NTE786556 NJI786556 MZM786556 MPQ786556 MFU786556 LVY786556 LMC786556 LCG786556 KSK786556 KIO786556 JYS786556 JOW786556 JFA786556 IVE786556 ILI786556 IBM786556 HRQ786556 HHU786556 GXY786556 GOC786556 GEG786556 FUK786556 FKO786556 FAS786556 EQW786556 EHA786556 DXE786556 DNI786556 DDM786556 CTQ786556 CJU786556 BZY786556 BQC786556 BGG786556 AWK786556 AMO786556 ACS786556 SW786556 JA786556 B786556 WVM721020 WLQ721020 WBU721020 VRY721020 VIC721020 UYG721020 UOK721020 UEO721020 TUS721020 TKW721020 TBA721020 SRE721020 SHI721020 RXM721020 RNQ721020 RDU721020 QTY721020 QKC721020 QAG721020 PQK721020 PGO721020 OWS721020 OMW721020 ODA721020 NTE721020 NJI721020 MZM721020 MPQ721020 MFU721020 LVY721020 LMC721020 LCG721020 KSK721020 KIO721020 JYS721020 JOW721020 JFA721020 IVE721020 ILI721020 IBM721020 HRQ721020 HHU721020 GXY721020 GOC721020 GEG721020 FUK721020 FKO721020 FAS721020 EQW721020 EHA721020 DXE721020 DNI721020 DDM721020 CTQ721020 CJU721020 BZY721020 BQC721020 BGG721020 AWK721020 AMO721020 ACS721020 SW721020 JA721020 B721020 WVM655484 WLQ655484 WBU655484 VRY655484 VIC655484 UYG655484 UOK655484 UEO655484 TUS655484 TKW655484 TBA655484 SRE655484 SHI655484 RXM655484 RNQ655484 RDU655484 QTY655484 QKC655484 QAG655484 PQK655484 PGO655484 OWS655484 OMW655484 ODA655484 NTE655484 NJI655484 MZM655484 MPQ655484 MFU655484 LVY655484 LMC655484 LCG655484 KSK655484 KIO655484 JYS655484 JOW655484 JFA655484 IVE655484 ILI655484 IBM655484 HRQ655484 HHU655484 GXY655484 GOC655484 GEG655484 FUK655484 FKO655484 FAS655484 EQW655484 EHA655484 DXE655484 DNI655484 DDM655484 CTQ655484 CJU655484 BZY655484 BQC655484 BGG655484 AWK655484 AMO655484 ACS655484 SW655484 JA655484 B655484 WVM589948 WLQ589948 WBU589948 VRY589948 VIC589948 UYG589948 UOK589948 UEO589948 TUS589948 TKW589948 TBA589948 SRE589948 SHI589948 RXM589948 RNQ589948 RDU589948 QTY589948 QKC589948 QAG589948 PQK589948 PGO589948 OWS589948 OMW589948 ODA589948 NTE589948 NJI589948 MZM589948 MPQ589948 MFU589948 LVY589948 LMC589948 LCG589948 KSK589948 KIO589948 JYS589948 JOW589948 JFA589948 IVE589948 ILI589948 IBM589948 HRQ589948 HHU589948 GXY589948 GOC589948 GEG589948 FUK589948 FKO589948 FAS589948 EQW589948 EHA589948 DXE589948 DNI589948 DDM589948 CTQ589948 CJU589948 BZY589948 BQC589948 BGG589948 AWK589948 AMO589948 ACS589948 SW589948 JA589948 B589948 WVM524412 WLQ524412 WBU524412 VRY524412 VIC524412 UYG524412 UOK524412 UEO524412 TUS524412 TKW524412 TBA524412 SRE524412 SHI524412 RXM524412 RNQ524412 RDU524412 QTY524412 QKC524412 QAG524412 PQK524412 PGO524412 OWS524412 OMW524412 ODA524412 NTE524412 NJI524412 MZM524412 MPQ524412 MFU524412 LVY524412 LMC524412 LCG524412 KSK524412 KIO524412 JYS524412 JOW524412 JFA524412 IVE524412 ILI524412 IBM524412 HRQ524412 HHU524412 GXY524412 GOC524412 GEG524412 FUK524412 FKO524412 FAS524412 EQW524412 EHA524412 DXE524412 DNI524412 DDM524412 CTQ524412 CJU524412 BZY524412 BQC524412 BGG524412 AWK524412 AMO524412 ACS524412 SW524412 JA524412 B524412 WVM458876 WLQ458876 WBU458876 VRY458876 VIC458876 UYG458876 UOK458876 UEO458876 TUS458876 TKW458876 TBA458876 SRE458876 SHI458876 RXM458876 RNQ458876 RDU458876 QTY458876 QKC458876 QAG458876 PQK458876 PGO458876 OWS458876 OMW458876 ODA458876 NTE458876 NJI458876 MZM458876 MPQ458876 MFU458876 LVY458876 LMC458876 LCG458876 KSK458876 KIO458876 JYS458876 JOW458876 JFA458876 IVE458876 ILI458876 IBM458876 HRQ458876 HHU458876 GXY458876 GOC458876 GEG458876 FUK458876 FKO458876 FAS458876 EQW458876 EHA458876 DXE458876 DNI458876 DDM458876 CTQ458876 CJU458876 BZY458876 BQC458876 BGG458876 AWK458876 AMO458876 ACS458876 SW458876 JA458876 B458876 WVM393340 WLQ393340 WBU393340 VRY393340 VIC393340 UYG393340 UOK393340 UEO393340 TUS393340 TKW393340 TBA393340 SRE393340 SHI393340 RXM393340 RNQ393340 RDU393340 QTY393340 QKC393340 QAG393340 PQK393340 PGO393340 OWS393340 OMW393340 ODA393340 NTE393340 NJI393340 MZM393340 MPQ393340 MFU393340 LVY393340 LMC393340 LCG393340 KSK393340 KIO393340 JYS393340 JOW393340 JFA393340 IVE393340 ILI393340 IBM393340 HRQ393340 HHU393340 GXY393340 GOC393340 GEG393340 FUK393340 FKO393340 FAS393340 EQW393340 EHA393340 DXE393340 DNI393340 DDM393340 CTQ393340 CJU393340 BZY393340 BQC393340 BGG393340 AWK393340 AMO393340 ACS393340 SW393340 JA393340 B393340 WVM327804 WLQ327804 WBU327804 VRY327804 VIC327804 UYG327804 UOK327804 UEO327804 TUS327804 TKW327804 TBA327804 SRE327804 SHI327804 RXM327804 RNQ327804 RDU327804 QTY327804 QKC327804 QAG327804 PQK327804 PGO327804 OWS327804 OMW327804 ODA327804 NTE327804 NJI327804 MZM327804 MPQ327804 MFU327804 LVY327804 LMC327804 LCG327804 KSK327804 KIO327804 JYS327804 JOW327804 JFA327804 IVE327804 ILI327804 IBM327804 HRQ327804 HHU327804 GXY327804 GOC327804 GEG327804 FUK327804 FKO327804 FAS327804 EQW327804 EHA327804 DXE327804 DNI327804 DDM327804 CTQ327804 CJU327804 BZY327804 BQC327804 BGG327804 AWK327804 AMO327804 ACS327804 SW327804 JA327804 B327804 WVM262268 WLQ262268 WBU262268 VRY262268 VIC262268 UYG262268 UOK262268 UEO262268 TUS262268 TKW262268 TBA262268 SRE262268 SHI262268 RXM262268 RNQ262268 RDU262268 QTY262268 QKC262268 QAG262268 PQK262268 PGO262268 OWS262268 OMW262268 ODA262268 NTE262268 NJI262268 MZM262268 MPQ262268 MFU262268 LVY262268 LMC262268 LCG262268 KSK262268 KIO262268 JYS262268 JOW262268 JFA262268 IVE262268 ILI262268 IBM262268 HRQ262268 HHU262268 GXY262268 GOC262268 GEG262268 FUK262268 FKO262268 FAS262268 EQW262268 EHA262268 DXE262268 DNI262268 DDM262268 CTQ262268 CJU262268 BZY262268 BQC262268 BGG262268 AWK262268 AMO262268 ACS262268 SW262268 JA262268 B262268 WVM196732 WLQ196732 WBU196732 VRY196732 VIC196732 UYG196732 UOK196732 UEO196732 TUS196732 TKW196732 TBA196732 SRE196732 SHI196732 RXM196732 RNQ196732 RDU196732 QTY196732 QKC196732 QAG196732 PQK196732 PGO196732 OWS196732 OMW196732 ODA196732 NTE196732 NJI196732 MZM196732 MPQ196732 MFU196732 LVY196732 LMC196732 LCG196732 KSK196732 KIO196732 JYS196732 JOW196732 JFA196732 IVE196732 ILI196732 IBM196732 HRQ196732 HHU196732 GXY196732 GOC196732 GEG196732 FUK196732 FKO196732 FAS196732 EQW196732 EHA196732 DXE196732 DNI196732 DDM196732 CTQ196732 CJU196732 BZY196732 BQC196732 BGG196732 AWK196732 AMO196732 ACS196732 SW196732 JA196732 B196732 WVM131196 WLQ131196 WBU131196 VRY131196 VIC131196 UYG131196 UOK131196 UEO131196 TUS131196 TKW131196 TBA131196 SRE131196 SHI131196 RXM131196 RNQ131196 RDU131196 QTY131196 QKC131196 QAG131196 PQK131196 PGO131196 OWS131196 OMW131196 ODA131196 NTE131196 NJI131196 MZM131196 MPQ131196 MFU131196 LVY131196 LMC131196 LCG131196 KSK131196 KIO131196 JYS131196 JOW131196 JFA131196 IVE131196 ILI131196 IBM131196 HRQ131196 HHU131196 GXY131196 GOC131196 GEG131196 FUK131196 FKO131196 FAS131196 EQW131196 EHA131196 DXE131196 DNI131196 DDM131196 CTQ131196 CJU131196 BZY131196 BQC131196 BGG131196 AWK131196 AMO131196 ACS131196 SW131196 JA131196 B131196 WVM65660 WLQ65660 WBU65660 VRY65660 VIC65660 UYG65660 UOK65660 UEO65660 TUS65660 TKW65660 TBA65660 SRE65660 SHI65660 RXM65660 RNQ65660 RDU65660 QTY65660 QKC65660 QAG65660 PQK65660 PGO65660 OWS65660 OMW65660 ODA65660 NTE65660 NJI65660 MZM65660 MPQ65660 MFU65660 LVY65660 LMC65660 LCG65660 KSK65660 KIO65660 JYS65660 JOW65660 JFA65660 IVE65660 ILI65660 IBM65660 HRQ65660 HHU65660 GXY65660 GOC65660 GEG65660 FUK65660 FKO65660 FAS65660 EQW65660 EHA65660 DXE65660 DNI65660 DDM65660 CTQ65660 CJU65660 BZY65660 BQC65660 BGG65660 AWK65660 AMO65660 ACS65660 SW65660 JA65660 B65660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99:D205 D13:D20 D23:D29 D32:D40 D55:D61 D64:D70 D73:D79 D82:D88 D91:D97 D100:D106 D109:D115 D118:D124 D127:D133 D136:D142 D145:D151 D154:D160 D163:D169 D172:D178 D181:D187 D190:D196 D43:D52" xr:uid="{00000000-0002-0000-0000-000002000000}">
      <formula1>INDIRECT($D$9)</formula1>
    </dataValidation>
    <dataValidation type="list" allowBlank="1" showInputMessage="1" showErrorMessage="1" sqref="N3:P3" xr:uid="{B5A1ECCA-1E6C-4350-A85F-66DE6577D19C}">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WVX983158:WVZ983158 WMB983158:WMD983158 WCF983158:WCH983158 VSJ983158:VSL983158 VIN983158:VIP983158 UYR983158:UYT983158 UOV983158:UOX983158 UEZ983158:UFB983158 TVD983158:TVF983158 TLH983158:TLJ983158 TBL983158:TBN983158 SRP983158:SRR983158 SHT983158:SHV983158 RXX983158:RXZ983158 ROB983158:ROD983158 REF983158:REH983158 QUJ983158:QUL983158 QKN983158:QKP983158 QAR983158:QAT983158 PQV983158:PQX983158 PGZ983158:PHB983158 OXD983158:OXF983158 ONH983158:ONJ983158 ODL983158:ODN983158 NTP983158:NTR983158 NJT983158:NJV983158 MZX983158:MZZ983158 MQB983158:MQD983158 MGF983158:MGH983158 LWJ983158:LWL983158 LMN983158:LMP983158 LCR983158:LCT983158 KSV983158:KSX983158 KIZ983158:KJB983158 JZD983158:JZF983158 JPH983158:JPJ983158 JFL983158:JFN983158 IVP983158:IVR983158 ILT983158:ILV983158 IBX983158:IBZ983158 HSB983158:HSD983158 HIF983158:HIH983158 GYJ983158:GYL983158 GON983158:GOP983158 GER983158:GET983158 FUV983158:FUX983158 FKZ983158:FLB983158 FBD983158:FBF983158 ERH983158:ERJ983158 EHL983158:EHN983158 DXP983158:DXR983158 DNT983158:DNV983158 DDX983158:DDZ983158 CUB983158:CUD983158 CKF983158:CKH983158 CAJ983158:CAL983158 BQN983158:BQP983158 BGR983158:BGT983158 AWV983158:AWX983158 AMZ983158:ANB983158 ADD983158:ADF983158 TH983158:TJ983158 JL983158:JN983158 N983158:P983158 WVX917622:WVZ917622 WMB917622:WMD917622 WCF917622:WCH917622 VSJ917622:VSL917622 VIN917622:VIP917622 UYR917622:UYT917622 UOV917622:UOX917622 UEZ917622:UFB917622 TVD917622:TVF917622 TLH917622:TLJ917622 TBL917622:TBN917622 SRP917622:SRR917622 SHT917622:SHV917622 RXX917622:RXZ917622 ROB917622:ROD917622 REF917622:REH917622 QUJ917622:QUL917622 QKN917622:QKP917622 QAR917622:QAT917622 PQV917622:PQX917622 PGZ917622:PHB917622 OXD917622:OXF917622 ONH917622:ONJ917622 ODL917622:ODN917622 NTP917622:NTR917622 NJT917622:NJV917622 MZX917622:MZZ917622 MQB917622:MQD917622 MGF917622:MGH917622 LWJ917622:LWL917622 LMN917622:LMP917622 LCR917622:LCT917622 KSV917622:KSX917622 KIZ917622:KJB917622 JZD917622:JZF917622 JPH917622:JPJ917622 JFL917622:JFN917622 IVP917622:IVR917622 ILT917622:ILV917622 IBX917622:IBZ917622 HSB917622:HSD917622 HIF917622:HIH917622 GYJ917622:GYL917622 GON917622:GOP917622 GER917622:GET917622 FUV917622:FUX917622 FKZ917622:FLB917622 FBD917622:FBF917622 ERH917622:ERJ917622 EHL917622:EHN917622 DXP917622:DXR917622 DNT917622:DNV917622 DDX917622:DDZ917622 CUB917622:CUD917622 CKF917622:CKH917622 CAJ917622:CAL917622 BQN917622:BQP917622 BGR917622:BGT917622 AWV917622:AWX917622 AMZ917622:ANB917622 ADD917622:ADF917622 TH917622:TJ917622 JL917622:JN917622 N917622:P917622 WVX852086:WVZ852086 WMB852086:WMD852086 WCF852086:WCH852086 VSJ852086:VSL852086 VIN852086:VIP852086 UYR852086:UYT852086 UOV852086:UOX852086 UEZ852086:UFB852086 TVD852086:TVF852086 TLH852086:TLJ852086 TBL852086:TBN852086 SRP852086:SRR852086 SHT852086:SHV852086 RXX852086:RXZ852086 ROB852086:ROD852086 REF852086:REH852086 QUJ852086:QUL852086 QKN852086:QKP852086 QAR852086:QAT852086 PQV852086:PQX852086 PGZ852086:PHB852086 OXD852086:OXF852086 ONH852086:ONJ852086 ODL852086:ODN852086 NTP852086:NTR852086 NJT852086:NJV852086 MZX852086:MZZ852086 MQB852086:MQD852086 MGF852086:MGH852086 LWJ852086:LWL852086 LMN852086:LMP852086 LCR852086:LCT852086 KSV852086:KSX852086 KIZ852086:KJB852086 JZD852086:JZF852086 JPH852086:JPJ852086 JFL852086:JFN852086 IVP852086:IVR852086 ILT852086:ILV852086 IBX852086:IBZ852086 HSB852086:HSD852086 HIF852086:HIH852086 GYJ852086:GYL852086 GON852086:GOP852086 GER852086:GET852086 FUV852086:FUX852086 FKZ852086:FLB852086 FBD852086:FBF852086 ERH852086:ERJ852086 EHL852086:EHN852086 DXP852086:DXR852086 DNT852086:DNV852086 DDX852086:DDZ852086 CUB852086:CUD852086 CKF852086:CKH852086 CAJ852086:CAL852086 BQN852086:BQP852086 BGR852086:BGT852086 AWV852086:AWX852086 AMZ852086:ANB852086 ADD852086:ADF852086 TH852086:TJ852086 JL852086:JN852086 N852086:P852086 WVX786550:WVZ786550 WMB786550:WMD786550 WCF786550:WCH786550 VSJ786550:VSL786550 VIN786550:VIP786550 UYR786550:UYT786550 UOV786550:UOX786550 UEZ786550:UFB786550 TVD786550:TVF786550 TLH786550:TLJ786550 TBL786550:TBN786550 SRP786550:SRR786550 SHT786550:SHV786550 RXX786550:RXZ786550 ROB786550:ROD786550 REF786550:REH786550 QUJ786550:QUL786550 QKN786550:QKP786550 QAR786550:QAT786550 PQV786550:PQX786550 PGZ786550:PHB786550 OXD786550:OXF786550 ONH786550:ONJ786550 ODL786550:ODN786550 NTP786550:NTR786550 NJT786550:NJV786550 MZX786550:MZZ786550 MQB786550:MQD786550 MGF786550:MGH786550 LWJ786550:LWL786550 LMN786550:LMP786550 LCR786550:LCT786550 KSV786550:KSX786550 KIZ786550:KJB786550 JZD786550:JZF786550 JPH786550:JPJ786550 JFL786550:JFN786550 IVP786550:IVR786550 ILT786550:ILV786550 IBX786550:IBZ786550 HSB786550:HSD786550 HIF786550:HIH786550 GYJ786550:GYL786550 GON786550:GOP786550 GER786550:GET786550 FUV786550:FUX786550 FKZ786550:FLB786550 FBD786550:FBF786550 ERH786550:ERJ786550 EHL786550:EHN786550 DXP786550:DXR786550 DNT786550:DNV786550 DDX786550:DDZ786550 CUB786550:CUD786550 CKF786550:CKH786550 CAJ786550:CAL786550 BQN786550:BQP786550 BGR786550:BGT786550 AWV786550:AWX786550 AMZ786550:ANB786550 ADD786550:ADF786550 TH786550:TJ786550 JL786550:JN786550 N786550:P786550 WVX721014:WVZ721014 WMB721014:WMD721014 WCF721014:WCH721014 VSJ721014:VSL721014 VIN721014:VIP721014 UYR721014:UYT721014 UOV721014:UOX721014 UEZ721014:UFB721014 TVD721014:TVF721014 TLH721014:TLJ721014 TBL721014:TBN721014 SRP721014:SRR721014 SHT721014:SHV721014 RXX721014:RXZ721014 ROB721014:ROD721014 REF721014:REH721014 QUJ721014:QUL721014 QKN721014:QKP721014 QAR721014:QAT721014 PQV721014:PQX721014 PGZ721014:PHB721014 OXD721014:OXF721014 ONH721014:ONJ721014 ODL721014:ODN721014 NTP721014:NTR721014 NJT721014:NJV721014 MZX721014:MZZ721014 MQB721014:MQD721014 MGF721014:MGH721014 LWJ721014:LWL721014 LMN721014:LMP721014 LCR721014:LCT721014 KSV721014:KSX721014 KIZ721014:KJB721014 JZD721014:JZF721014 JPH721014:JPJ721014 JFL721014:JFN721014 IVP721014:IVR721014 ILT721014:ILV721014 IBX721014:IBZ721014 HSB721014:HSD721014 HIF721014:HIH721014 GYJ721014:GYL721014 GON721014:GOP721014 GER721014:GET721014 FUV721014:FUX721014 FKZ721014:FLB721014 FBD721014:FBF721014 ERH721014:ERJ721014 EHL721014:EHN721014 DXP721014:DXR721014 DNT721014:DNV721014 DDX721014:DDZ721014 CUB721014:CUD721014 CKF721014:CKH721014 CAJ721014:CAL721014 BQN721014:BQP721014 BGR721014:BGT721014 AWV721014:AWX721014 AMZ721014:ANB721014 ADD721014:ADF721014 TH721014:TJ721014 JL721014:JN721014 N721014:P721014 WVX655478:WVZ655478 WMB655478:WMD655478 WCF655478:WCH655478 VSJ655478:VSL655478 VIN655478:VIP655478 UYR655478:UYT655478 UOV655478:UOX655478 UEZ655478:UFB655478 TVD655478:TVF655478 TLH655478:TLJ655478 TBL655478:TBN655478 SRP655478:SRR655478 SHT655478:SHV655478 RXX655478:RXZ655478 ROB655478:ROD655478 REF655478:REH655478 QUJ655478:QUL655478 QKN655478:QKP655478 QAR655478:QAT655478 PQV655478:PQX655478 PGZ655478:PHB655478 OXD655478:OXF655478 ONH655478:ONJ655478 ODL655478:ODN655478 NTP655478:NTR655478 NJT655478:NJV655478 MZX655478:MZZ655478 MQB655478:MQD655478 MGF655478:MGH655478 LWJ655478:LWL655478 LMN655478:LMP655478 LCR655478:LCT655478 KSV655478:KSX655478 KIZ655478:KJB655478 JZD655478:JZF655478 JPH655478:JPJ655478 JFL655478:JFN655478 IVP655478:IVR655478 ILT655478:ILV655478 IBX655478:IBZ655478 HSB655478:HSD655478 HIF655478:HIH655478 GYJ655478:GYL655478 GON655478:GOP655478 GER655478:GET655478 FUV655478:FUX655478 FKZ655478:FLB655478 FBD655478:FBF655478 ERH655478:ERJ655478 EHL655478:EHN655478 DXP655478:DXR655478 DNT655478:DNV655478 DDX655478:DDZ655478 CUB655478:CUD655478 CKF655478:CKH655478 CAJ655478:CAL655478 BQN655478:BQP655478 BGR655478:BGT655478 AWV655478:AWX655478 AMZ655478:ANB655478 ADD655478:ADF655478 TH655478:TJ655478 JL655478:JN655478 N655478:P655478 WVX589942:WVZ589942 WMB589942:WMD589942 WCF589942:WCH589942 VSJ589942:VSL589942 VIN589942:VIP589942 UYR589942:UYT589942 UOV589942:UOX589942 UEZ589942:UFB589942 TVD589942:TVF589942 TLH589942:TLJ589942 TBL589942:TBN589942 SRP589942:SRR589942 SHT589942:SHV589942 RXX589942:RXZ589942 ROB589942:ROD589942 REF589942:REH589942 QUJ589942:QUL589942 QKN589942:QKP589942 QAR589942:QAT589942 PQV589942:PQX589942 PGZ589942:PHB589942 OXD589942:OXF589942 ONH589942:ONJ589942 ODL589942:ODN589942 NTP589942:NTR589942 NJT589942:NJV589942 MZX589942:MZZ589942 MQB589942:MQD589942 MGF589942:MGH589942 LWJ589942:LWL589942 LMN589942:LMP589942 LCR589942:LCT589942 KSV589942:KSX589942 KIZ589942:KJB589942 JZD589942:JZF589942 JPH589942:JPJ589942 JFL589942:JFN589942 IVP589942:IVR589942 ILT589942:ILV589942 IBX589942:IBZ589942 HSB589942:HSD589942 HIF589942:HIH589942 GYJ589942:GYL589942 GON589942:GOP589942 GER589942:GET589942 FUV589942:FUX589942 FKZ589942:FLB589942 FBD589942:FBF589942 ERH589942:ERJ589942 EHL589942:EHN589942 DXP589942:DXR589942 DNT589942:DNV589942 DDX589942:DDZ589942 CUB589942:CUD589942 CKF589942:CKH589942 CAJ589942:CAL589942 BQN589942:BQP589942 BGR589942:BGT589942 AWV589942:AWX589942 AMZ589942:ANB589942 ADD589942:ADF589942 TH589942:TJ589942 JL589942:JN589942 N589942:P589942 WVX524406:WVZ524406 WMB524406:WMD524406 WCF524406:WCH524406 VSJ524406:VSL524406 VIN524406:VIP524406 UYR524406:UYT524406 UOV524406:UOX524406 UEZ524406:UFB524406 TVD524406:TVF524406 TLH524406:TLJ524406 TBL524406:TBN524406 SRP524406:SRR524406 SHT524406:SHV524406 RXX524406:RXZ524406 ROB524406:ROD524406 REF524406:REH524406 QUJ524406:QUL524406 QKN524406:QKP524406 QAR524406:QAT524406 PQV524406:PQX524406 PGZ524406:PHB524406 OXD524406:OXF524406 ONH524406:ONJ524406 ODL524406:ODN524406 NTP524406:NTR524406 NJT524406:NJV524406 MZX524406:MZZ524406 MQB524406:MQD524406 MGF524406:MGH524406 LWJ524406:LWL524406 LMN524406:LMP524406 LCR524406:LCT524406 KSV524406:KSX524406 KIZ524406:KJB524406 JZD524406:JZF524406 JPH524406:JPJ524406 JFL524406:JFN524406 IVP524406:IVR524406 ILT524406:ILV524406 IBX524406:IBZ524406 HSB524406:HSD524406 HIF524406:HIH524406 GYJ524406:GYL524406 GON524406:GOP524406 GER524406:GET524406 FUV524406:FUX524406 FKZ524406:FLB524406 FBD524406:FBF524406 ERH524406:ERJ524406 EHL524406:EHN524406 DXP524406:DXR524406 DNT524406:DNV524406 DDX524406:DDZ524406 CUB524406:CUD524406 CKF524406:CKH524406 CAJ524406:CAL524406 BQN524406:BQP524406 BGR524406:BGT524406 AWV524406:AWX524406 AMZ524406:ANB524406 ADD524406:ADF524406 TH524406:TJ524406 JL524406:JN524406 N524406:P524406 WVX458870:WVZ458870 WMB458870:WMD458870 WCF458870:WCH458870 VSJ458870:VSL458870 VIN458870:VIP458870 UYR458870:UYT458870 UOV458870:UOX458870 UEZ458870:UFB458870 TVD458870:TVF458870 TLH458870:TLJ458870 TBL458870:TBN458870 SRP458870:SRR458870 SHT458870:SHV458870 RXX458870:RXZ458870 ROB458870:ROD458870 REF458870:REH458870 QUJ458870:QUL458870 QKN458870:QKP458870 QAR458870:QAT458870 PQV458870:PQX458870 PGZ458870:PHB458870 OXD458870:OXF458870 ONH458870:ONJ458870 ODL458870:ODN458870 NTP458870:NTR458870 NJT458870:NJV458870 MZX458870:MZZ458870 MQB458870:MQD458870 MGF458870:MGH458870 LWJ458870:LWL458870 LMN458870:LMP458870 LCR458870:LCT458870 KSV458870:KSX458870 KIZ458870:KJB458870 JZD458870:JZF458870 JPH458870:JPJ458870 JFL458870:JFN458870 IVP458870:IVR458870 ILT458870:ILV458870 IBX458870:IBZ458870 HSB458870:HSD458870 HIF458870:HIH458870 GYJ458870:GYL458870 GON458870:GOP458870 GER458870:GET458870 FUV458870:FUX458870 FKZ458870:FLB458870 FBD458870:FBF458870 ERH458870:ERJ458870 EHL458870:EHN458870 DXP458870:DXR458870 DNT458870:DNV458870 DDX458870:DDZ458870 CUB458870:CUD458870 CKF458870:CKH458870 CAJ458870:CAL458870 BQN458870:BQP458870 BGR458870:BGT458870 AWV458870:AWX458870 AMZ458870:ANB458870 ADD458870:ADF458870 TH458870:TJ458870 JL458870:JN458870 N458870:P458870 WVX393334:WVZ393334 WMB393334:WMD393334 WCF393334:WCH393334 VSJ393334:VSL393334 VIN393334:VIP393334 UYR393334:UYT393334 UOV393334:UOX393334 UEZ393334:UFB393334 TVD393334:TVF393334 TLH393334:TLJ393334 TBL393334:TBN393334 SRP393334:SRR393334 SHT393334:SHV393334 RXX393334:RXZ393334 ROB393334:ROD393334 REF393334:REH393334 QUJ393334:QUL393334 QKN393334:QKP393334 QAR393334:QAT393334 PQV393334:PQX393334 PGZ393334:PHB393334 OXD393334:OXF393334 ONH393334:ONJ393334 ODL393334:ODN393334 NTP393334:NTR393334 NJT393334:NJV393334 MZX393334:MZZ393334 MQB393334:MQD393334 MGF393334:MGH393334 LWJ393334:LWL393334 LMN393334:LMP393334 LCR393334:LCT393334 KSV393334:KSX393334 KIZ393334:KJB393334 JZD393334:JZF393334 JPH393334:JPJ393334 JFL393334:JFN393334 IVP393334:IVR393334 ILT393334:ILV393334 IBX393334:IBZ393334 HSB393334:HSD393334 HIF393334:HIH393334 GYJ393334:GYL393334 GON393334:GOP393334 GER393334:GET393334 FUV393334:FUX393334 FKZ393334:FLB393334 FBD393334:FBF393334 ERH393334:ERJ393334 EHL393334:EHN393334 DXP393334:DXR393334 DNT393334:DNV393334 DDX393334:DDZ393334 CUB393334:CUD393334 CKF393334:CKH393334 CAJ393334:CAL393334 BQN393334:BQP393334 BGR393334:BGT393334 AWV393334:AWX393334 AMZ393334:ANB393334 ADD393334:ADF393334 TH393334:TJ393334 JL393334:JN393334 N393334:P393334 WVX327798:WVZ327798 WMB327798:WMD327798 WCF327798:WCH327798 VSJ327798:VSL327798 VIN327798:VIP327798 UYR327798:UYT327798 UOV327798:UOX327798 UEZ327798:UFB327798 TVD327798:TVF327798 TLH327798:TLJ327798 TBL327798:TBN327798 SRP327798:SRR327798 SHT327798:SHV327798 RXX327798:RXZ327798 ROB327798:ROD327798 REF327798:REH327798 QUJ327798:QUL327798 QKN327798:QKP327798 QAR327798:QAT327798 PQV327798:PQX327798 PGZ327798:PHB327798 OXD327798:OXF327798 ONH327798:ONJ327798 ODL327798:ODN327798 NTP327798:NTR327798 NJT327798:NJV327798 MZX327798:MZZ327798 MQB327798:MQD327798 MGF327798:MGH327798 LWJ327798:LWL327798 LMN327798:LMP327798 LCR327798:LCT327798 KSV327798:KSX327798 KIZ327798:KJB327798 JZD327798:JZF327798 JPH327798:JPJ327798 JFL327798:JFN327798 IVP327798:IVR327798 ILT327798:ILV327798 IBX327798:IBZ327798 HSB327798:HSD327798 HIF327798:HIH327798 GYJ327798:GYL327798 GON327798:GOP327798 GER327798:GET327798 FUV327798:FUX327798 FKZ327798:FLB327798 FBD327798:FBF327798 ERH327798:ERJ327798 EHL327798:EHN327798 DXP327798:DXR327798 DNT327798:DNV327798 DDX327798:DDZ327798 CUB327798:CUD327798 CKF327798:CKH327798 CAJ327798:CAL327798 BQN327798:BQP327798 BGR327798:BGT327798 AWV327798:AWX327798 AMZ327798:ANB327798 ADD327798:ADF327798 TH327798:TJ327798 JL327798:JN327798 N327798:P327798 WVX262262:WVZ262262 WMB262262:WMD262262 WCF262262:WCH262262 VSJ262262:VSL262262 VIN262262:VIP262262 UYR262262:UYT262262 UOV262262:UOX262262 UEZ262262:UFB262262 TVD262262:TVF262262 TLH262262:TLJ262262 TBL262262:TBN262262 SRP262262:SRR262262 SHT262262:SHV262262 RXX262262:RXZ262262 ROB262262:ROD262262 REF262262:REH262262 QUJ262262:QUL262262 QKN262262:QKP262262 QAR262262:QAT262262 PQV262262:PQX262262 PGZ262262:PHB262262 OXD262262:OXF262262 ONH262262:ONJ262262 ODL262262:ODN262262 NTP262262:NTR262262 NJT262262:NJV262262 MZX262262:MZZ262262 MQB262262:MQD262262 MGF262262:MGH262262 LWJ262262:LWL262262 LMN262262:LMP262262 LCR262262:LCT262262 KSV262262:KSX262262 KIZ262262:KJB262262 JZD262262:JZF262262 JPH262262:JPJ262262 JFL262262:JFN262262 IVP262262:IVR262262 ILT262262:ILV262262 IBX262262:IBZ262262 HSB262262:HSD262262 HIF262262:HIH262262 GYJ262262:GYL262262 GON262262:GOP262262 GER262262:GET262262 FUV262262:FUX262262 FKZ262262:FLB262262 FBD262262:FBF262262 ERH262262:ERJ262262 EHL262262:EHN262262 DXP262262:DXR262262 DNT262262:DNV262262 DDX262262:DDZ262262 CUB262262:CUD262262 CKF262262:CKH262262 CAJ262262:CAL262262 BQN262262:BQP262262 BGR262262:BGT262262 AWV262262:AWX262262 AMZ262262:ANB262262 ADD262262:ADF262262 TH262262:TJ262262 JL262262:JN262262 N262262:P262262 WVX196726:WVZ196726 WMB196726:WMD196726 WCF196726:WCH196726 VSJ196726:VSL196726 VIN196726:VIP196726 UYR196726:UYT196726 UOV196726:UOX196726 UEZ196726:UFB196726 TVD196726:TVF196726 TLH196726:TLJ196726 TBL196726:TBN196726 SRP196726:SRR196726 SHT196726:SHV196726 RXX196726:RXZ196726 ROB196726:ROD196726 REF196726:REH196726 QUJ196726:QUL196726 QKN196726:QKP196726 QAR196726:QAT196726 PQV196726:PQX196726 PGZ196726:PHB196726 OXD196726:OXF196726 ONH196726:ONJ196726 ODL196726:ODN196726 NTP196726:NTR196726 NJT196726:NJV196726 MZX196726:MZZ196726 MQB196726:MQD196726 MGF196726:MGH196726 LWJ196726:LWL196726 LMN196726:LMP196726 LCR196726:LCT196726 KSV196726:KSX196726 KIZ196726:KJB196726 JZD196726:JZF196726 JPH196726:JPJ196726 JFL196726:JFN196726 IVP196726:IVR196726 ILT196726:ILV196726 IBX196726:IBZ196726 HSB196726:HSD196726 HIF196726:HIH196726 GYJ196726:GYL196726 GON196726:GOP196726 GER196726:GET196726 FUV196726:FUX196726 FKZ196726:FLB196726 FBD196726:FBF196726 ERH196726:ERJ196726 EHL196726:EHN196726 DXP196726:DXR196726 DNT196726:DNV196726 DDX196726:DDZ196726 CUB196726:CUD196726 CKF196726:CKH196726 CAJ196726:CAL196726 BQN196726:BQP196726 BGR196726:BGT196726 AWV196726:AWX196726 AMZ196726:ANB196726 ADD196726:ADF196726 TH196726:TJ196726 JL196726:JN196726 N196726:P196726 WVX131190:WVZ131190 WMB131190:WMD131190 WCF131190:WCH131190 VSJ131190:VSL131190 VIN131190:VIP131190 UYR131190:UYT131190 UOV131190:UOX131190 UEZ131190:UFB131190 TVD131190:TVF131190 TLH131190:TLJ131190 TBL131190:TBN131190 SRP131190:SRR131190 SHT131190:SHV131190 RXX131190:RXZ131190 ROB131190:ROD131190 REF131190:REH131190 QUJ131190:QUL131190 QKN131190:QKP131190 QAR131190:QAT131190 PQV131190:PQX131190 PGZ131190:PHB131190 OXD131190:OXF131190 ONH131190:ONJ131190 ODL131190:ODN131190 NTP131190:NTR131190 NJT131190:NJV131190 MZX131190:MZZ131190 MQB131190:MQD131190 MGF131190:MGH131190 LWJ131190:LWL131190 LMN131190:LMP131190 LCR131190:LCT131190 KSV131190:KSX131190 KIZ131190:KJB131190 JZD131190:JZF131190 JPH131190:JPJ131190 JFL131190:JFN131190 IVP131190:IVR131190 ILT131190:ILV131190 IBX131190:IBZ131190 HSB131190:HSD131190 HIF131190:HIH131190 GYJ131190:GYL131190 GON131190:GOP131190 GER131190:GET131190 FUV131190:FUX131190 FKZ131190:FLB131190 FBD131190:FBF131190 ERH131190:ERJ131190 EHL131190:EHN131190 DXP131190:DXR131190 DNT131190:DNV131190 DDX131190:DDZ131190 CUB131190:CUD131190 CKF131190:CKH131190 CAJ131190:CAL131190 BQN131190:BQP131190 BGR131190:BGT131190 AWV131190:AWX131190 AMZ131190:ANB131190 ADD131190:ADF131190 TH131190:TJ131190 JL131190:JN131190 N131190:P131190 WVX65654:WVZ65654 WMB65654:WMD65654 WCF65654:WCH65654 VSJ65654:VSL65654 VIN65654:VIP65654 UYR65654:UYT65654 UOV65654:UOX65654 UEZ65654:UFB65654 TVD65654:TVF65654 TLH65654:TLJ65654 TBL65654:TBN65654 SRP65654:SRR65654 SHT65654:SHV65654 RXX65654:RXZ65654 ROB65654:ROD65654 REF65654:REH65654 QUJ65654:QUL65654 QKN65654:QKP65654 QAR65654:QAT65654 PQV65654:PQX65654 PGZ65654:PHB65654 OXD65654:OXF65654 ONH65654:ONJ65654 ODL65654:ODN65654 NTP65654:NTR65654 NJT65654:NJV65654 MZX65654:MZZ65654 MQB65654:MQD65654 MGF65654:MGH65654 LWJ65654:LWL65654 LMN65654:LMP65654 LCR65654:LCT65654 KSV65654:KSX65654 KIZ65654:KJB65654 JZD65654:JZF65654 JPH65654:JPJ65654 JFL65654:JFN65654 IVP65654:IVR65654 ILT65654:ILV65654 IBX65654:IBZ65654 HSB65654:HSD65654 HIF65654:HIH65654 GYJ65654:GYL65654 GON65654:GOP65654 GER65654:GET65654 FUV65654:FUX65654 FKZ65654:FLB65654 FBD65654:FBF65654 ERH65654:ERJ65654 EHL65654:EHN65654 DXP65654:DXR65654 DNT65654:DNV65654 DDX65654:DDZ65654 CUB65654:CUD65654 CKF65654:CKH65654 CAJ65654:CAL65654 BQN65654:BQP65654 BGR65654:BGT65654 AWV65654:AWX65654 AMZ65654:ANB65654 ADD65654:ADF65654 TH65654:TJ65654 JL65654:JN65654 N65654:P65654 WVX983159 WMB983159 WCF983159 VSJ983159 VIN983159 UYR983159 UOV983159 UEZ983159 TVD983159 TLH983159 TBL983159 SRP983159 SHT983159 RXX983159 ROB983159 REF983159 QUJ983159 QKN983159 QAR983159 PQV983159 PGZ983159 OXD983159 ONH983159 ODL983159 NTP983159 NJT983159 MZX983159 MQB983159 MGF983159 LWJ983159 LMN983159 LCR983159 KSV983159 KIZ983159 JZD983159 JPH983159 JFL983159 IVP983159 ILT983159 IBX983159 HSB983159 HIF983159 GYJ983159 GON983159 GER983159 FUV983159 FKZ983159 FBD983159 ERH983159 EHL983159 DXP983159 DNT983159 DDX983159 CUB983159 CKF983159 CAJ983159 BQN983159 BGR983159 AWV983159 AMZ983159 ADD983159 TH983159 JL983159 N983159 WVX917623 WMB917623 WCF917623 VSJ917623 VIN917623 UYR917623 UOV917623 UEZ917623 TVD917623 TLH917623 TBL917623 SRP917623 SHT917623 RXX917623 ROB917623 REF917623 QUJ917623 QKN917623 QAR917623 PQV917623 PGZ917623 OXD917623 ONH917623 ODL917623 NTP917623 NJT917623 MZX917623 MQB917623 MGF917623 LWJ917623 LMN917623 LCR917623 KSV917623 KIZ917623 JZD917623 JPH917623 JFL917623 IVP917623 ILT917623 IBX917623 HSB917623 HIF917623 GYJ917623 GON917623 GER917623 FUV917623 FKZ917623 FBD917623 ERH917623 EHL917623 DXP917623 DNT917623 DDX917623 CUB917623 CKF917623 CAJ917623 BQN917623 BGR917623 AWV917623 AMZ917623 ADD917623 TH917623 JL917623 N917623 WVX852087 WMB852087 WCF852087 VSJ852087 VIN852087 UYR852087 UOV852087 UEZ852087 TVD852087 TLH852087 TBL852087 SRP852087 SHT852087 RXX852087 ROB852087 REF852087 QUJ852087 QKN852087 QAR852087 PQV852087 PGZ852087 OXD852087 ONH852087 ODL852087 NTP852087 NJT852087 MZX852087 MQB852087 MGF852087 LWJ852087 LMN852087 LCR852087 KSV852087 KIZ852087 JZD852087 JPH852087 JFL852087 IVP852087 ILT852087 IBX852087 HSB852087 HIF852087 GYJ852087 GON852087 GER852087 FUV852087 FKZ852087 FBD852087 ERH852087 EHL852087 DXP852087 DNT852087 DDX852087 CUB852087 CKF852087 CAJ852087 BQN852087 BGR852087 AWV852087 AMZ852087 ADD852087 TH852087 JL852087 N852087 WVX786551 WMB786551 WCF786551 VSJ786551 VIN786551 UYR786551 UOV786551 UEZ786551 TVD786551 TLH786551 TBL786551 SRP786551 SHT786551 RXX786551 ROB786551 REF786551 QUJ786551 QKN786551 QAR786551 PQV786551 PGZ786551 OXD786551 ONH786551 ODL786551 NTP786551 NJT786551 MZX786551 MQB786551 MGF786551 LWJ786551 LMN786551 LCR786551 KSV786551 KIZ786551 JZD786551 JPH786551 JFL786551 IVP786551 ILT786551 IBX786551 HSB786551 HIF786551 GYJ786551 GON786551 GER786551 FUV786551 FKZ786551 FBD786551 ERH786551 EHL786551 DXP786551 DNT786551 DDX786551 CUB786551 CKF786551 CAJ786551 BQN786551 BGR786551 AWV786551 AMZ786551 ADD786551 TH786551 JL786551 N786551 WVX721015 WMB721015 WCF721015 VSJ721015 VIN721015 UYR721015 UOV721015 UEZ721015 TVD721015 TLH721015 TBL721015 SRP721015 SHT721015 RXX721015 ROB721015 REF721015 QUJ721015 QKN721015 QAR721015 PQV721015 PGZ721015 OXD721015 ONH721015 ODL721015 NTP721015 NJT721015 MZX721015 MQB721015 MGF721015 LWJ721015 LMN721015 LCR721015 KSV721015 KIZ721015 JZD721015 JPH721015 JFL721015 IVP721015 ILT721015 IBX721015 HSB721015 HIF721015 GYJ721015 GON721015 GER721015 FUV721015 FKZ721015 FBD721015 ERH721015 EHL721015 DXP721015 DNT721015 DDX721015 CUB721015 CKF721015 CAJ721015 BQN721015 BGR721015 AWV721015 AMZ721015 ADD721015 TH721015 JL721015 N721015 WVX655479 WMB655479 WCF655479 VSJ655479 VIN655479 UYR655479 UOV655479 UEZ655479 TVD655479 TLH655479 TBL655479 SRP655479 SHT655479 RXX655479 ROB655479 REF655479 QUJ655479 QKN655479 QAR655479 PQV655479 PGZ655479 OXD655479 ONH655479 ODL655479 NTP655479 NJT655479 MZX655479 MQB655479 MGF655479 LWJ655479 LMN655479 LCR655479 KSV655479 KIZ655479 JZD655479 JPH655479 JFL655479 IVP655479 ILT655479 IBX655479 HSB655479 HIF655479 GYJ655479 GON655479 GER655479 FUV655479 FKZ655479 FBD655479 ERH655479 EHL655479 DXP655479 DNT655479 DDX655479 CUB655479 CKF655479 CAJ655479 BQN655479 BGR655479 AWV655479 AMZ655479 ADD655479 TH655479 JL655479 N655479 WVX589943 WMB589943 WCF589943 VSJ589943 VIN589943 UYR589943 UOV589943 UEZ589943 TVD589943 TLH589943 TBL589943 SRP589943 SHT589943 RXX589943 ROB589943 REF589943 QUJ589943 QKN589943 QAR589943 PQV589943 PGZ589943 OXD589943 ONH589943 ODL589943 NTP589943 NJT589943 MZX589943 MQB589943 MGF589943 LWJ589943 LMN589943 LCR589943 KSV589943 KIZ589943 JZD589943 JPH589943 JFL589943 IVP589943 ILT589943 IBX589943 HSB589943 HIF589943 GYJ589943 GON589943 GER589943 FUV589943 FKZ589943 FBD589943 ERH589943 EHL589943 DXP589943 DNT589943 DDX589943 CUB589943 CKF589943 CAJ589943 BQN589943 BGR589943 AWV589943 AMZ589943 ADD589943 TH589943 JL589943 N589943 WVX524407 WMB524407 WCF524407 VSJ524407 VIN524407 UYR524407 UOV524407 UEZ524407 TVD524407 TLH524407 TBL524407 SRP524407 SHT524407 RXX524407 ROB524407 REF524407 QUJ524407 QKN524407 QAR524407 PQV524407 PGZ524407 OXD524407 ONH524407 ODL524407 NTP524407 NJT524407 MZX524407 MQB524407 MGF524407 LWJ524407 LMN524407 LCR524407 KSV524407 KIZ524407 JZD524407 JPH524407 JFL524407 IVP524407 ILT524407 IBX524407 HSB524407 HIF524407 GYJ524407 GON524407 GER524407 FUV524407 FKZ524407 FBD524407 ERH524407 EHL524407 DXP524407 DNT524407 DDX524407 CUB524407 CKF524407 CAJ524407 BQN524407 BGR524407 AWV524407 AMZ524407 ADD524407 TH524407 JL524407 N524407 WVX458871 WMB458871 WCF458871 VSJ458871 VIN458871 UYR458871 UOV458871 UEZ458871 TVD458871 TLH458871 TBL458871 SRP458871 SHT458871 RXX458871 ROB458871 REF458871 QUJ458871 QKN458871 QAR458871 PQV458871 PGZ458871 OXD458871 ONH458871 ODL458871 NTP458871 NJT458871 MZX458871 MQB458871 MGF458871 LWJ458871 LMN458871 LCR458871 KSV458871 KIZ458871 JZD458871 JPH458871 JFL458871 IVP458871 ILT458871 IBX458871 HSB458871 HIF458871 GYJ458871 GON458871 GER458871 FUV458871 FKZ458871 FBD458871 ERH458871 EHL458871 DXP458871 DNT458871 DDX458871 CUB458871 CKF458871 CAJ458871 BQN458871 BGR458871 AWV458871 AMZ458871 ADD458871 TH458871 JL458871 N458871 WVX393335 WMB393335 WCF393335 VSJ393335 VIN393335 UYR393335 UOV393335 UEZ393335 TVD393335 TLH393335 TBL393335 SRP393335 SHT393335 RXX393335 ROB393335 REF393335 QUJ393335 QKN393335 QAR393335 PQV393335 PGZ393335 OXD393335 ONH393335 ODL393335 NTP393335 NJT393335 MZX393335 MQB393335 MGF393335 LWJ393335 LMN393335 LCR393335 KSV393335 KIZ393335 JZD393335 JPH393335 JFL393335 IVP393335 ILT393335 IBX393335 HSB393335 HIF393335 GYJ393335 GON393335 GER393335 FUV393335 FKZ393335 FBD393335 ERH393335 EHL393335 DXP393335 DNT393335 DDX393335 CUB393335 CKF393335 CAJ393335 BQN393335 BGR393335 AWV393335 AMZ393335 ADD393335 TH393335 JL393335 N393335 WVX327799 WMB327799 WCF327799 VSJ327799 VIN327799 UYR327799 UOV327799 UEZ327799 TVD327799 TLH327799 TBL327799 SRP327799 SHT327799 RXX327799 ROB327799 REF327799 QUJ327799 QKN327799 QAR327799 PQV327799 PGZ327799 OXD327799 ONH327799 ODL327799 NTP327799 NJT327799 MZX327799 MQB327799 MGF327799 LWJ327799 LMN327799 LCR327799 KSV327799 KIZ327799 JZD327799 JPH327799 JFL327799 IVP327799 ILT327799 IBX327799 HSB327799 HIF327799 GYJ327799 GON327799 GER327799 FUV327799 FKZ327799 FBD327799 ERH327799 EHL327799 DXP327799 DNT327799 DDX327799 CUB327799 CKF327799 CAJ327799 BQN327799 BGR327799 AWV327799 AMZ327799 ADD327799 TH327799 JL327799 N327799 WVX262263 WMB262263 WCF262263 VSJ262263 VIN262263 UYR262263 UOV262263 UEZ262263 TVD262263 TLH262263 TBL262263 SRP262263 SHT262263 RXX262263 ROB262263 REF262263 QUJ262263 QKN262263 QAR262263 PQV262263 PGZ262263 OXD262263 ONH262263 ODL262263 NTP262263 NJT262263 MZX262263 MQB262263 MGF262263 LWJ262263 LMN262263 LCR262263 KSV262263 KIZ262263 JZD262263 JPH262263 JFL262263 IVP262263 ILT262263 IBX262263 HSB262263 HIF262263 GYJ262263 GON262263 GER262263 FUV262263 FKZ262263 FBD262263 ERH262263 EHL262263 DXP262263 DNT262263 DDX262263 CUB262263 CKF262263 CAJ262263 BQN262263 BGR262263 AWV262263 AMZ262263 ADD262263 TH262263 JL262263 N262263 WVX196727 WMB196727 WCF196727 VSJ196727 VIN196727 UYR196727 UOV196727 UEZ196727 TVD196727 TLH196727 TBL196727 SRP196727 SHT196727 RXX196727 ROB196727 REF196727 QUJ196727 QKN196727 QAR196727 PQV196727 PGZ196727 OXD196727 ONH196727 ODL196727 NTP196727 NJT196727 MZX196727 MQB196727 MGF196727 LWJ196727 LMN196727 LCR196727 KSV196727 KIZ196727 JZD196727 JPH196727 JFL196727 IVP196727 ILT196727 IBX196727 HSB196727 HIF196727 GYJ196727 GON196727 GER196727 FUV196727 FKZ196727 FBD196727 ERH196727 EHL196727 DXP196727 DNT196727 DDX196727 CUB196727 CKF196727 CAJ196727 BQN196727 BGR196727 AWV196727 AMZ196727 ADD196727 TH196727 JL196727 N196727 WVX131191 WMB131191 WCF131191 VSJ131191 VIN131191 UYR131191 UOV131191 UEZ131191 TVD131191 TLH131191 TBL131191 SRP131191 SHT131191 RXX131191 ROB131191 REF131191 QUJ131191 QKN131191 QAR131191 PQV131191 PGZ131191 OXD131191 ONH131191 ODL131191 NTP131191 NJT131191 MZX131191 MQB131191 MGF131191 LWJ131191 LMN131191 LCR131191 KSV131191 KIZ131191 JZD131191 JPH131191 JFL131191 IVP131191 ILT131191 IBX131191 HSB131191 HIF131191 GYJ131191 GON131191 GER131191 FUV131191 FKZ131191 FBD131191 ERH131191 EHL131191 DXP131191 DNT131191 DDX131191 CUB131191 CKF131191 CAJ131191 BQN131191 BGR131191 AWV131191 AMZ131191 ADD131191 TH131191 JL131191 N131191 WVX65655 WMB65655 WCF65655 VSJ65655 VIN65655 UYR65655 UOV65655 UEZ65655 TVD65655 TLH65655 TBL65655 SRP65655 SHT65655 RXX65655 ROB65655 REF65655 QUJ65655 QKN65655 QAR65655 PQV65655 PGZ65655 OXD65655 ONH65655 ODL65655 NTP65655 NJT65655 MZX65655 MQB65655 MGF65655 LWJ65655 LMN65655 LCR65655 KSV65655 KIZ65655 JZD65655 JPH65655 JFL65655 IVP65655 ILT65655 IBX65655 HSB65655 HIF65655 GYJ65655 GON65655 GER65655 FUV65655 FKZ65655 FBD65655 ERH65655 EHL65655 DXP65655 DNT65655 DDX65655 CUB65655 CKF65655 CAJ65655 BQN65655 BGR65655 AWV65655 AMZ65655 ADD65655 TH65655 JL65655 N65655 WVN983164:WVN983165 WLR983164:WLR983165 WBV983164:WBV983165 VRZ983164:VRZ983165 VID983164:VID983165 UYH983164:UYH983165 UOL983164:UOL983165 UEP983164:UEP983165 TUT983164:TUT983165 TKX983164:TKX983165 TBB983164:TBB983165 SRF983164:SRF983165 SHJ983164:SHJ983165 RXN983164:RXN983165 RNR983164:RNR983165 RDV983164:RDV983165 QTZ983164:QTZ983165 QKD983164:QKD983165 QAH983164:QAH983165 PQL983164:PQL983165 PGP983164:PGP983165 OWT983164:OWT983165 OMX983164:OMX983165 ODB983164:ODB983165 NTF983164:NTF983165 NJJ983164:NJJ983165 MZN983164:MZN983165 MPR983164:MPR983165 MFV983164:MFV983165 LVZ983164:LVZ983165 LMD983164:LMD983165 LCH983164:LCH983165 KSL983164:KSL983165 KIP983164:KIP983165 JYT983164:JYT983165 JOX983164:JOX983165 JFB983164:JFB983165 IVF983164:IVF983165 ILJ983164:ILJ983165 IBN983164:IBN983165 HRR983164:HRR983165 HHV983164:HHV983165 GXZ983164:GXZ983165 GOD983164:GOD983165 GEH983164:GEH983165 FUL983164:FUL983165 FKP983164:FKP983165 FAT983164:FAT983165 EQX983164:EQX983165 EHB983164:EHB983165 DXF983164:DXF983165 DNJ983164:DNJ983165 DDN983164:DDN983165 CTR983164:CTR983165 CJV983164:CJV983165 BZZ983164:BZZ983165 BQD983164:BQD983165 BGH983164:BGH983165 AWL983164:AWL983165 AMP983164:AMP983165 ACT983164:ACT983165 SX983164:SX983165 JB983164:JB983165 C983164:C983165 WVN917628:WVN917629 WLR917628:WLR917629 WBV917628:WBV917629 VRZ917628:VRZ917629 VID917628:VID917629 UYH917628:UYH917629 UOL917628:UOL917629 UEP917628:UEP917629 TUT917628:TUT917629 TKX917628:TKX917629 TBB917628:TBB917629 SRF917628:SRF917629 SHJ917628:SHJ917629 RXN917628:RXN917629 RNR917628:RNR917629 RDV917628:RDV917629 QTZ917628:QTZ917629 QKD917628:QKD917629 QAH917628:QAH917629 PQL917628:PQL917629 PGP917628:PGP917629 OWT917628:OWT917629 OMX917628:OMX917629 ODB917628:ODB917629 NTF917628:NTF917629 NJJ917628:NJJ917629 MZN917628:MZN917629 MPR917628:MPR917629 MFV917628:MFV917629 LVZ917628:LVZ917629 LMD917628:LMD917629 LCH917628:LCH917629 KSL917628:KSL917629 KIP917628:KIP917629 JYT917628:JYT917629 JOX917628:JOX917629 JFB917628:JFB917629 IVF917628:IVF917629 ILJ917628:ILJ917629 IBN917628:IBN917629 HRR917628:HRR917629 HHV917628:HHV917629 GXZ917628:GXZ917629 GOD917628:GOD917629 GEH917628:GEH917629 FUL917628:FUL917629 FKP917628:FKP917629 FAT917628:FAT917629 EQX917628:EQX917629 EHB917628:EHB917629 DXF917628:DXF917629 DNJ917628:DNJ917629 DDN917628:DDN917629 CTR917628:CTR917629 CJV917628:CJV917629 BZZ917628:BZZ917629 BQD917628:BQD917629 BGH917628:BGH917629 AWL917628:AWL917629 AMP917628:AMP917629 ACT917628:ACT917629 SX917628:SX917629 JB917628:JB917629 C917628:C917629 WVN852092:WVN852093 WLR852092:WLR852093 WBV852092:WBV852093 VRZ852092:VRZ852093 VID852092:VID852093 UYH852092:UYH852093 UOL852092:UOL852093 UEP852092:UEP852093 TUT852092:TUT852093 TKX852092:TKX852093 TBB852092:TBB852093 SRF852092:SRF852093 SHJ852092:SHJ852093 RXN852092:RXN852093 RNR852092:RNR852093 RDV852092:RDV852093 QTZ852092:QTZ852093 QKD852092:QKD852093 QAH852092:QAH852093 PQL852092:PQL852093 PGP852092:PGP852093 OWT852092:OWT852093 OMX852092:OMX852093 ODB852092:ODB852093 NTF852092:NTF852093 NJJ852092:NJJ852093 MZN852092:MZN852093 MPR852092:MPR852093 MFV852092:MFV852093 LVZ852092:LVZ852093 LMD852092:LMD852093 LCH852092:LCH852093 KSL852092:KSL852093 KIP852092:KIP852093 JYT852092:JYT852093 JOX852092:JOX852093 JFB852092:JFB852093 IVF852092:IVF852093 ILJ852092:ILJ852093 IBN852092:IBN852093 HRR852092:HRR852093 HHV852092:HHV852093 GXZ852092:GXZ852093 GOD852092:GOD852093 GEH852092:GEH852093 FUL852092:FUL852093 FKP852092:FKP852093 FAT852092:FAT852093 EQX852092:EQX852093 EHB852092:EHB852093 DXF852092:DXF852093 DNJ852092:DNJ852093 DDN852092:DDN852093 CTR852092:CTR852093 CJV852092:CJV852093 BZZ852092:BZZ852093 BQD852092:BQD852093 BGH852092:BGH852093 AWL852092:AWL852093 AMP852092:AMP852093 ACT852092:ACT852093 SX852092:SX852093 JB852092:JB852093 C852092:C852093 WVN786556:WVN786557 WLR786556:WLR786557 WBV786556:WBV786557 VRZ786556:VRZ786557 VID786556:VID786557 UYH786556:UYH786557 UOL786556:UOL786557 UEP786556:UEP786557 TUT786556:TUT786557 TKX786556:TKX786557 TBB786556:TBB786557 SRF786556:SRF786557 SHJ786556:SHJ786557 RXN786556:RXN786557 RNR786556:RNR786557 RDV786556:RDV786557 QTZ786556:QTZ786557 QKD786556:QKD786557 QAH786556:QAH786557 PQL786556:PQL786557 PGP786556:PGP786557 OWT786556:OWT786557 OMX786556:OMX786557 ODB786556:ODB786557 NTF786556:NTF786557 NJJ786556:NJJ786557 MZN786556:MZN786557 MPR786556:MPR786557 MFV786556:MFV786557 LVZ786556:LVZ786557 LMD786556:LMD786557 LCH786556:LCH786557 KSL786556:KSL786557 KIP786556:KIP786557 JYT786556:JYT786557 JOX786556:JOX786557 JFB786556:JFB786557 IVF786556:IVF786557 ILJ786556:ILJ786557 IBN786556:IBN786557 HRR786556:HRR786557 HHV786556:HHV786557 GXZ786556:GXZ786557 GOD786556:GOD786557 GEH786556:GEH786557 FUL786556:FUL786557 FKP786556:FKP786557 FAT786556:FAT786557 EQX786556:EQX786557 EHB786556:EHB786557 DXF786556:DXF786557 DNJ786556:DNJ786557 DDN786556:DDN786557 CTR786556:CTR786557 CJV786556:CJV786557 BZZ786556:BZZ786557 BQD786556:BQD786557 BGH786556:BGH786557 AWL786556:AWL786557 AMP786556:AMP786557 ACT786556:ACT786557 SX786556:SX786557 JB786556:JB786557 C786556:C786557 WVN721020:WVN721021 WLR721020:WLR721021 WBV721020:WBV721021 VRZ721020:VRZ721021 VID721020:VID721021 UYH721020:UYH721021 UOL721020:UOL721021 UEP721020:UEP721021 TUT721020:TUT721021 TKX721020:TKX721021 TBB721020:TBB721021 SRF721020:SRF721021 SHJ721020:SHJ721021 RXN721020:RXN721021 RNR721020:RNR721021 RDV721020:RDV721021 QTZ721020:QTZ721021 QKD721020:QKD721021 QAH721020:QAH721021 PQL721020:PQL721021 PGP721020:PGP721021 OWT721020:OWT721021 OMX721020:OMX721021 ODB721020:ODB721021 NTF721020:NTF721021 NJJ721020:NJJ721021 MZN721020:MZN721021 MPR721020:MPR721021 MFV721020:MFV721021 LVZ721020:LVZ721021 LMD721020:LMD721021 LCH721020:LCH721021 KSL721020:KSL721021 KIP721020:KIP721021 JYT721020:JYT721021 JOX721020:JOX721021 JFB721020:JFB721021 IVF721020:IVF721021 ILJ721020:ILJ721021 IBN721020:IBN721021 HRR721020:HRR721021 HHV721020:HHV721021 GXZ721020:GXZ721021 GOD721020:GOD721021 GEH721020:GEH721021 FUL721020:FUL721021 FKP721020:FKP721021 FAT721020:FAT721021 EQX721020:EQX721021 EHB721020:EHB721021 DXF721020:DXF721021 DNJ721020:DNJ721021 DDN721020:DDN721021 CTR721020:CTR721021 CJV721020:CJV721021 BZZ721020:BZZ721021 BQD721020:BQD721021 BGH721020:BGH721021 AWL721020:AWL721021 AMP721020:AMP721021 ACT721020:ACT721021 SX721020:SX721021 JB721020:JB721021 C721020:C721021 WVN655484:WVN655485 WLR655484:WLR655485 WBV655484:WBV655485 VRZ655484:VRZ655485 VID655484:VID655485 UYH655484:UYH655485 UOL655484:UOL655485 UEP655484:UEP655485 TUT655484:TUT655485 TKX655484:TKX655485 TBB655484:TBB655485 SRF655484:SRF655485 SHJ655484:SHJ655485 RXN655484:RXN655485 RNR655484:RNR655485 RDV655484:RDV655485 QTZ655484:QTZ655485 QKD655484:QKD655485 QAH655484:QAH655485 PQL655484:PQL655485 PGP655484:PGP655485 OWT655484:OWT655485 OMX655484:OMX655485 ODB655484:ODB655485 NTF655484:NTF655485 NJJ655484:NJJ655485 MZN655484:MZN655485 MPR655484:MPR655485 MFV655484:MFV655485 LVZ655484:LVZ655485 LMD655484:LMD655485 LCH655484:LCH655485 KSL655484:KSL655485 KIP655484:KIP655485 JYT655484:JYT655485 JOX655484:JOX655485 JFB655484:JFB655485 IVF655484:IVF655485 ILJ655484:ILJ655485 IBN655484:IBN655485 HRR655484:HRR655485 HHV655484:HHV655485 GXZ655484:GXZ655485 GOD655484:GOD655485 GEH655484:GEH655485 FUL655484:FUL655485 FKP655484:FKP655485 FAT655484:FAT655485 EQX655484:EQX655485 EHB655484:EHB655485 DXF655484:DXF655485 DNJ655484:DNJ655485 DDN655484:DDN655485 CTR655484:CTR655485 CJV655484:CJV655485 BZZ655484:BZZ655485 BQD655484:BQD655485 BGH655484:BGH655485 AWL655484:AWL655485 AMP655484:AMP655485 ACT655484:ACT655485 SX655484:SX655485 JB655484:JB655485 C655484:C655485 WVN589948:WVN589949 WLR589948:WLR589949 WBV589948:WBV589949 VRZ589948:VRZ589949 VID589948:VID589949 UYH589948:UYH589949 UOL589948:UOL589949 UEP589948:UEP589949 TUT589948:TUT589949 TKX589948:TKX589949 TBB589948:TBB589949 SRF589948:SRF589949 SHJ589948:SHJ589949 RXN589948:RXN589949 RNR589948:RNR589949 RDV589948:RDV589949 QTZ589948:QTZ589949 QKD589948:QKD589949 QAH589948:QAH589949 PQL589948:PQL589949 PGP589948:PGP589949 OWT589948:OWT589949 OMX589948:OMX589949 ODB589948:ODB589949 NTF589948:NTF589949 NJJ589948:NJJ589949 MZN589948:MZN589949 MPR589948:MPR589949 MFV589948:MFV589949 LVZ589948:LVZ589949 LMD589948:LMD589949 LCH589948:LCH589949 KSL589948:KSL589949 KIP589948:KIP589949 JYT589948:JYT589949 JOX589948:JOX589949 JFB589948:JFB589949 IVF589948:IVF589949 ILJ589948:ILJ589949 IBN589948:IBN589949 HRR589948:HRR589949 HHV589948:HHV589949 GXZ589948:GXZ589949 GOD589948:GOD589949 GEH589948:GEH589949 FUL589948:FUL589949 FKP589948:FKP589949 FAT589948:FAT589949 EQX589948:EQX589949 EHB589948:EHB589949 DXF589948:DXF589949 DNJ589948:DNJ589949 DDN589948:DDN589949 CTR589948:CTR589949 CJV589948:CJV589949 BZZ589948:BZZ589949 BQD589948:BQD589949 BGH589948:BGH589949 AWL589948:AWL589949 AMP589948:AMP589949 ACT589948:ACT589949 SX589948:SX589949 JB589948:JB589949 C589948:C589949 WVN524412:WVN524413 WLR524412:WLR524413 WBV524412:WBV524413 VRZ524412:VRZ524413 VID524412:VID524413 UYH524412:UYH524413 UOL524412:UOL524413 UEP524412:UEP524413 TUT524412:TUT524413 TKX524412:TKX524413 TBB524412:TBB524413 SRF524412:SRF524413 SHJ524412:SHJ524413 RXN524412:RXN524413 RNR524412:RNR524413 RDV524412:RDV524413 QTZ524412:QTZ524413 QKD524412:QKD524413 QAH524412:QAH524413 PQL524412:PQL524413 PGP524412:PGP524413 OWT524412:OWT524413 OMX524412:OMX524413 ODB524412:ODB524413 NTF524412:NTF524413 NJJ524412:NJJ524413 MZN524412:MZN524413 MPR524412:MPR524413 MFV524412:MFV524413 LVZ524412:LVZ524413 LMD524412:LMD524413 LCH524412:LCH524413 KSL524412:KSL524413 KIP524412:KIP524413 JYT524412:JYT524413 JOX524412:JOX524413 JFB524412:JFB524413 IVF524412:IVF524413 ILJ524412:ILJ524413 IBN524412:IBN524413 HRR524412:HRR524413 HHV524412:HHV524413 GXZ524412:GXZ524413 GOD524412:GOD524413 GEH524412:GEH524413 FUL524412:FUL524413 FKP524412:FKP524413 FAT524412:FAT524413 EQX524412:EQX524413 EHB524412:EHB524413 DXF524412:DXF524413 DNJ524412:DNJ524413 DDN524412:DDN524413 CTR524412:CTR524413 CJV524412:CJV524413 BZZ524412:BZZ524413 BQD524412:BQD524413 BGH524412:BGH524413 AWL524412:AWL524413 AMP524412:AMP524413 ACT524412:ACT524413 SX524412:SX524413 JB524412:JB524413 C524412:C524413 WVN458876:WVN458877 WLR458876:WLR458877 WBV458876:WBV458877 VRZ458876:VRZ458877 VID458876:VID458877 UYH458876:UYH458877 UOL458876:UOL458877 UEP458876:UEP458877 TUT458876:TUT458877 TKX458876:TKX458877 TBB458876:TBB458877 SRF458876:SRF458877 SHJ458876:SHJ458877 RXN458876:RXN458877 RNR458876:RNR458877 RDV458876:RDV458877 QTZ458876:QTZ458877 QKD458876:QKD458877 QAH458876:QAH458877 PQL458876:PQL458877 PGP458876:PGP458877 OWT458876:OWT458877 OMX458876:OMX458877 ODB458876:ODB458877 NTF458876:NTF458877 NJJ458876:NJJ458877 MZN458876:MZN458877 MPR458876:MPR458877 MFV458876:MFV458877 LVZ458876:LVZ458877 LMD458876:LMD458877 LCH458876:LCH458877 KSL458876:KSL458877 KIP458876:KIP458877 JYT458876:JYT458877 JOX458876:JOX458877 JFB458876:JFB458877 IVF458876:IVF458877 ILJ458876:ILJ458877 IBN458876:IBN458877 HRR458876:HRR458877 HHV458876:HHV458877 GXZ458876:GXZ458877 GOD458876:GOD458877 GEH458876:GEH458877 FUL458876:FUL458877 FKP458876:FKP458877 FAT458876:FAT458877 EQX458876:EQX458877 EHB458876:EHB458877 DXF458876:DXF458877 DNJ458876:DNJ458877 DDN458876:DDN458877 CTR458876:CTR458877 CJV458876:CJV458877 BZZ458876:BZZ458877 BQD458876:BQD458877 BGH458876:BGH458877 AWL458876:AWL458877 AMP458876:AMP458877 ACT458876:ACT458877 SX458876:SX458877 JB458876:JB458877 C458876:C458877 WVN393340:WVN393341 WLR393340:WLR393341 WBV393340:WBV393341 VRZ393340:VRZ393341 VID393340:VID393341 UYH393340:UYH393341 UOL393340:UOL393341 UEP393340:UEP393341 TUT393340:TUT393341 TKX393340:TKX393341 TBB393340:TBB393341 SRF393340:SRF393341 SHJ393340:SHJ393341 RXN393340:RXN393341 RNR393340:RNR393341 RDV393340:RDV393341 QTZ393340:QTZ393341 QKD393340:QKD393341 QAH393340:QAH393341 PQL393340:PQL393341 PGP393340:PGP393341 OWT393340:OWT393341 OMX393340:OMX393341 ODB393340:ODB393341 NTF393340:NTF393341 NJJ393340:NJJ393341 MZN393340:MZN393341 MPR393340:MPR393341 MFV393340:MFV393341 LVZ393340:LVZ393341 LMD393340:LMD393341 LCH393340:LCH393341 KSL393340:KSL393341 KIP393340:KIP393341 JYT393340:JYT393341 JOX393340:JOX393341 JFB393340:JFB393341 IVF393340:IVF393341 ILJ393340:ILJ393341 IBN393340:IBN393341 HRR393340:HRR393341 HHV393340:HHV393341 GXZ393340:GXZ393341 GOD393340:GOD393341 GEH393340:GEH393341 FUL393340:FUL393341 FKP393340:FKP393341 FAT393340:FAT393341 EQX393340:EQX393341 EHB393340:EHB393341 DXF393340:DXF393341 DNJ393340:DNJ393341 DDN393340:DDN393341 CTR393340:CTR393341 CJV393340:CJV393341 BZZ393340:BZZ393341 BQD393340:BQD393341 BGH393340:BGH393341 AWL393340:AWL393341 AMP393340:AMP393341 ACT393340:ACT393341 SX393340:SX393341 JB393340:JB393341 C393340:C393341 WVN327804:WVN327805 WLR327804:WLR327805 WBV327804:WBV327805 VRZ327804:VRZ327805 VID327804:VID327805 UYH327804:UYH327805 UOL327804:UOL327805 UEP327804:UEP327805 TUT327804:TUT327805 TKX327804:TKX327805 TBB327804:TBB327805 SRF327804:SRF327805 SHJ327804:SHJ327805 RXN327804:RXN327805 RNR327804:RNR327805 RDV327804:RDV327805 QTZ327804:QTZ327805 QKD327804:QKD327805 QAH327804:QAH327805 PQL327804:PQL327805 PGP327804:PGP327805 OWT327804:OWT327805 OMX327804:OMX327805 ODB327804:ODB327805 NTF327804:NTF327805 NJJ327804:NJJ327805 MZN327804:MZN327805 MPR327804:MPR327805 MFV327804:MFV327805 LVZ327804:LVZ327805 LMD327804:LMD327805 LCH327804:LCH327805 KSL327804:KSL327805 KIP327804:KIP327805 JYT327804:JYT327805 JOX327804:JOX327805 JFB327804:JFB327805 IVF327804:IVF327805 ILJ327804:ILJ327805 IBN327804:IBN327805 HRR327804:HRR327805 HHV327804:HHV327805 GXZ327804:GXZ327805 GOD327804:GOD327805 GEH327804:GEH327805 FUL327804:FUL327805 FKP327804:FKP327805 FAT327804:FAT327805 EQX327804:EQX327805 EHB327804:EHB327805 DXF327804:DXF327805 DNJ327804:DNJ327805 DDN327804:DDN327805 CTR327804:CTR327805 CJV327804:CJV327805 BZZ327804:BZZ327805 BQD327804:BQD327805 BGH327804:BGH327805 AWL327804:AWL327805 AMP327804:AMP327805 ACT327804:ACT327805 SX327804:SX327805 JB327804:JB327805 C327804:C327805 WVN262268:WVN262269 WLR262268:WLR262269 WBV262268:WBV262269 VRZ262268:VRZ262269 VID262268:VID262269 UYH262268:UYH262269 UOL262268:UOL262269 UEP262268:UEP262269 TUT262268:TUT262269 TKX262268:TKX262269 TBB262268:TBB262269 SRF262268:SRF262269 SHJ262268:SHJ262269 RXN262268:RXN262269 RNR262268:RNR262269 RDV262268:RDV262269 QTZ262268:QTZ262269 QKD262268:QKD262269 QAH262268:QAH262269 PQL262268:PQL262269 PGP262268:PGP262269 OWT262268:OWT262269 OMX262268:OMX262269 ODB262268:ODB262269 NTF262268:NTF262269 NJJ262268:NJJ262269 MZN262268:MZN262269 MPR262268:MPR262269 MFV262268:MFV262269 LVZ262268:LVZ262269 LMD262268:LMD262269 LCH262268:LCH262269 KSL262268:KSL262269 KIP262268:KIP262269 JYT262268:JYT262269 JOX262268:JOX262269 JFB262268:JFB262269 IVF262268:IVF262269 ILJ262268:ILJ262269 IBN262268:IBN262269 HRR262268:HRR262269 HHV262268:HHV262269 GXZ262268:GXZ262269 GOD262268:GOD262269 GEH262268:GEH262269 FUL262268:FUL262269 FKP262268:FKP262269 FAT262268:FAT262269 EQX262268:EQX262269 EHB262268:EHB262269 DXF262268:DXF262269 DNJ262268:DNJ262269 DDN262268:DDN262269 CTR262268:CTR262269 CJV262268:CJV262269 BZZ262268:BZZ262269 BQD262268:BQD262269 BGH262268:BGH262269 AWL262268:AWL262269 AMP262268:AMP262269 ACT262268:ACT262269 SX262268:SX262269 JB262268:JB262269 C262268:C262269 WVN196732:WVN196733 WLR196732:WLR196733 WBV196732:WBV196733 VRZ196732:VRZ196733 VID196732:VID196733 UYH196732:UYH196733 UOL196732:UOL196733 UEP196732:UEP196733 TUT196732:TUT196733 TKX196732:TKX196733 TBB196732:TBB196733 SRF196732:SRF196733 SHJ196732:SHJ196733 RXN196732:RXN196733 RNR196732:RNR196733 RDV196732:RDV196733 QTZ196732:QTZ196733 QKD196732:QKD196733 QAH196732:QAH196733 PQL196732:PQL196733 PGP196732:PGP196733 OWT196732:OWT196733 OMX196732:OMX196733 ODB196732:ODB196733 NTF196732:NTF196733 NJJ196732:NJJ196733 MZN196732:MZN196733 MPR196732:MPR196733 MFV196732:MFV196733 LVZ196732:LVZ196733 LMD196732:LMD196733 LCH196732:LCH196733 KSL196732:KSL196733 KIP196732:KIP196733 JYT196732:JYT196733 JOX196732:JOX196733 JFB196732:JFB196733 IVF196732:IVF196733 ILJ196732:ILJ196733 IBN196732:IBN196733 HRR196732:HRR196733 HHV196732:HHV196733 GXZ196732:GXZ196733 GOD196732:GOD196733 GEH196732:GEH196733 FUL196732:FUL196733 FKP196732:FKP196733 FAT196732:FAT196733 EQX196732:EQX196733 EHB196732:EHB196733 DXF196732:DXF196733 DNJ196732:DNJ196733 DDN196732:DDN196733 CTR196732:CTR196733 CJV196732:CJV196733 BZZ196732:BZZ196733 BQD196732:BQD196733 BGH196732:BGH196733 AWL196732:AWL196733 AMP196732:AMP196733 ACT196732:ACT196733 SX196732:SX196733 JB196732:JB196733 C196732:C196733 WVN131196:WVN131197 WLR131196:WLR131197 WBV131196:WBV131197 VRZ131196:VRZ131197 VID131196:VID131197 UYH131196:UYH131197 UOL131196:UOL131197 UEP131196:UEP131197 TUT131196:TUT131197 TKX131196:TKX131197 TBB131196:TBB131197 SRF131196:SRF131197 SHJ131196:SHJ131197 RXN131196:RXN131197 RNR131196:RNR131197 RDV131196:RDV131197 QTZ131196:QTZ131197 QKD131196:QKD131197 QAH131196:QAH131197 PQL131196:PQL131197 PGP131196:PGP131197 OWT131196:OWT131197 OMX131196:OMX131197 ODB131196:ODB131197 NTF131196:NTF131197 NJJ131196:NJJ131197 MZN131196:MZN131197 MPR131196:MPR131197 MFV131196:MFV131197 LVZ131196:LVZ131197 LMD131196:LMD131197 LCH131196:LCH131197 KSL131196:KSL131197 KIP131196:KIP131197 JYT131196:JYT131197 JOX131196:JOX131197 JFB131196:JFB131197 IVF131196:IVF131197 ILJ131196:ILJ131197 IBN131196:IBN131197 HRR131196:HRR131197 HHV131196:HHV131197 GXZ131196:GXZ131197 GOD131196:GOD131197 GEH131196:GEH131197 FUL131196:FUL131197 FKP131196:FKP131197 FAT131196:FAT131197 EQX131196:EQX131197 EHB131196:EHB131197 DXF131196:DXF131197 DNJ131196:DNJ131197 DDN131196:DDN131197 CTR131196:CTR131197 CJV131196:CJV131197 BZZ131196:BZZ131197 BQD131196:BQD131197 BGH131196:BGH131197 AWL131196:AWL131197 AMP131196:AMP131197 ACT131196:ACT131197 SX131196:SX131197 JB131196:JB131197 C131196:C131197 WVN65660:WVN65661 WLR65660:WLR65661 WBV65660:WBV65661 VRZ65660:VRZ65661 VID65660:VID65661 UYH65660:UYH65661 UOL65660:UOL65661 UEP65660:UEP65661 TUT65660:TUT65661 TKX65660:TKX65661 TBB65660:TBB65661 SRF65660:SRF65661 SHJ65660:SHJ65661 RXN65660:RXN65661 RNR65660:RNR65661 RDV65660:RDV65661 QTZ65660:QTZ65661 QKD65660:QKD65661 QAH65660:QAH65661 PQL65660:PQL65661 PGP65660:PGP65661 OWT65660:OWT65661 OMX65660:OMX65661 ODB65660:ODB65661 NTF65660:NTF65661 NJJ65660:NJJ65661 MZN65660:MZN65661 MPR65660:MPR65661 MFV65660:MFV65661 LVZ65660:LVZ65661 LMD65660:LMD65661 LCH65660:LCH65661 KSL65660:KSL65661 KIP65660:KIP65661 JYT65660:JYT65661 JOX65660:JOX65661 JFB65660:JFB65661 IVF65660:IVF65661 ILJ65660:ILJ65661 IBN65660:IBN65661 HRR65660:HRR65661 HHV65660:HHV65661 GXZ65660:GXZ65661 GOD65660:GOD65661 GEH65660:GEH65661 FUL65660:FUL65661 FKP65660:FKP65661 FAT65660:FAT65661 EQX65660:EQX65661 EHB65660:EHB65661 DXF65660:DXF65661 DNJ65660:DNJ65661 DDN65660:DDN65661 CTR65660:CTR65661 CJV65660:CJV65661 BZZ65660:BZZ65661 BQD65660:BQD65661 BGH65660:BGH65661 AWL65660:AWL65661 AMP65660:AMP65661 ACT65660:ACT65661 SX65660:SX65661 JB65660:JB65661 C65660:C65661 WVM983165 WLQ983165 WBU983165 VRY983165 VIC983165 UYG983165 UOK983165 UEO983165 TUS983165 TKW983165 TBA983165 SRE983165 SHI983165 RXM983165 RNQ983165 RDU983165 QTY983165 QKC983165 QAG983165 PQK983165 PGO983165 OWS983165 OMW983165 ODA983165 NTE983165 NJI983165 MZM983165 MPQ983165 MFU983165 LVY983165 LMC983165 LCG983165 KSK983165 KIO983165 JYS983165 JOW983165 JFA983165 IVE983165 ILI983165 IBM983165 HRQ983165 HHU983165 GXY983165 GOC983165 GEG983165 FUK983165 FKO983165 FAS983165 EQW983165 EHA983165 DXE983165 DNI983165 DDM983165 CTQ983165 CJU983165 BZY983165 BQC983165 BGG983165 AWK983165 AMO983165 ACS983165 SW983165 JA983165 B983165 WVM917629 WLQ917629 WBU917629 VRY917629 VIC917629 UYG917629 UOK917629 UEO917629 TUS917629 TKW917629 TBA917629 SRE917629 SHI917629 RXM917629 RNQ917629 RDU917629 QTY917629 QKC917629 QAG917629 PQK917629 PGO917629 OWS917629 OMW917629 ODA917629 NTE917629 NJI917629 MZM917629 MPQ917629 MFU917629 LVY917629 LMC917629 LCG917629 KSK917629 KIO917629 JYS917629 JOW917629 JFA917629 IVE917629 ILI917629 IBM917629 HRQ917629 HHU917629 GXY917629 GOC917629 GEG917629 FUK917629 FKO917629 FAS917629 EQW917629 EHA917629 DXE917629 DNI917629 DDM917629 CTQ917629 CJU917629 BZY917629 BQC917629 BGG917629 AWK917629 AMO917629 ACS917629 SW917629 JA917629 B917629 WVM852093 WLQ852093 WBU852093 VRY852093 VIC852093 UYG852093 UOK852093 UEO852093 TUS852093 TKW852093 TBA852093 SRE852093 SHI852093 RXM852093 RNQ852093 RDU852093 QTY852093 QKC852093 QAG852093 PQK852093 PGO852093 OWS852093 OMW852093 ODA852093 NTE852093 NJI852093 MZM852093 MPQ852093 MFU852093 LVY852093 LMC852093 LCG852093 KSK852093 KIO852093 JYS852093 JOW852093 JFA852093 IVE852093 ILI852093 IBM852093 HRQ852093 HHU852093 GXY852093 GOC852093 GEG852093 FUK852093 FKO852093 FAS852093 EQW852093 EHA852093 DXE852093 DNI852093 DDM852093 CTQ852093 CJU852093 BZY852093 BQC852093 BGG852093 AWK852093 AMO852093 ACS852093 SW852093 JA852093 B852093 WVM786557 WLQ786557 WBU786557 VRY786557 VIC786557 UYG786557 UOK786557 UEO786557 TUS786557 TKW786557 TBA786557 SRE786557 SHI786557 RXM786557 RNQ786557 RDU786557 QTY786557 QKC786557 QAG786557 PQK786557 PGO786557 OWS786557 OMW786557 ODA786557 NTE786557 NJI786557 MZM786557 MPQ786557 MFU786557 LVY786557 LMC786557 LCG786557 KSK786557 KIO786557 JYS786557 JOW786557 JFA786557 IVE786557 ILI786557 IBM786557 HRQ786557 HHU786557 GXY786557 GOC786557 GEG786557 FUK786557 FKO786557 FAS786557 EQW786557 EHA786557 DXE786557 DNI786557 DDM786557 CTQ786557 CJU786557 BZY786557 BQC786557 BGG786557 AWK786557 AMO786557 ACS786557 SW786557 JA786557 B786557 WVM721021 WLQ721021 WBU721021 VRY721021 VIC721021 UYG721021 UOK721021 UEO721021 TUS721021 TKW721021 TBA721021 SRE721021 SHI721021 RXM721021 RNQ721021 RDU721021 QTY721021 QKC721021 QAG721021 PQK721021 PGO721021 OWS721021 OMW721021 ODA721021 NTE721021 NJI721021 MZM721021 MPQ721021 MFU721021 LVY721021 LMC721021 LCG721021 KSK721021 KIO721021 JYS721021 JOW721021 JFA721021 IVE721021 ILI721021 IBM721021 HRQ721021 HHU721021 GXY721021 GOC721021 GEG721021 FUK721021 FKO721021 FAS721021 EQW721021 EHA721021 DXE721021 DNI721021 DDM721021 CTQ721021 CJU721021 BZY721021 BQC721021 BGG721021 AWK721021 AMO721021 ACS721021 SW721021 JA721021 B721021 WVM655485 WLQ655485 WBU655485 VRY655485 VIC655485 UYG655485 UOK655485 UEO655485 TUS655485 TKW655485 TBA655485 SRE655485 SHI655485 RXM655485 RNQ655485 RDU655485 QTY655485 QKC655485 QAG655485 PQK655485 PGO655485 OWS655485 OMW655485 ODA655485 NTE655485 NJI655485 MZM655485 MPQ655485 MFU655485 LVY655485 LMC655485 LCG655485 KSK655485 KIO655485 JYS655485 JOW655485 JFA655485 IVE655485 ILI655485 IBM655485 HRQ655485 HHU655485 GXY655485 GOC655485 GEG655485 FUK655485 FKO655485 FAS655485 EQW655485 EHA655485 DXE655485 DNI655485 DDM655485 CTQ655485 CJU655485 BZY655485 BQC655485 BGG655485 AWK655485 AMO655485 ACS655485 SW655485 JA655485 B655485 WVM589949 WLQ589949 WBU589949 VRY589949 VIC589949 UYG589949 UOK589949 UEO589949 TUS589949 TKW589949 TBA589949 SRE589949 SHI589949 RXM589949 RNQ589949 RDU589949 QTY589949 QKC589949 QAG589949 PQK589949 PGO589949 OWS589949 OMW589949 ODA589949 NTE589949 NJI589949 MZM589949 MPQ589949 MFU589949 LVY589949 LMC589949 LCG589949 KSK589949 KIO589949 JYS589949 JOW589949 JFA589949 IVE589949 ILI589949 IBM589949 HRQ589949 HHU589949 GXY589949 GOC589949 GEG589949 FUK589949 FKO589949 FAS589949 EQW589949 EHA589949 DXE589949 DNI589949 DDM589949 CTQ589949 CJU589949 BZY589949 BQC589949 BGG589949 AWK589949 AMO589949 ACS589949 SW589949 JA589949 B589949 WVM524413 WLQ524413 WBU524413 VRY524413 VIC524413 UYG524413 UOK524413 UEO524413 TUS524413 TKW524413 TBA524413 SRE524413 SHI524413 RXM524413 RNQ524413 RDU524413 QTY524413 QKC524413 QAG524413 PQK524413 PGO524413 OWS524413 OMW524413 ODA524413 NTE524413 NJI524413 MZM524413 MPQ524413 MFU524413 LVY524413 LMC524413 LCG524413 KSK524413 KIO524413 JYS524413 JOW524413 JFA524413 IVE524413 ILI524413 IBM524413 HRQ524413 HHU524413 GXY524413 GOC524413 GEG524413 FUK524413 FKO524413 FAS524413 EQW524413 EHA524413 DXE524413 DNI524413 DDM524413 CTQ524413 CJU524413 BZY524413 BQC524413 BGG524413 AWK524413 AMO524413 ACS524413 SW524413 JA524413 B524413 WVM458877 WLQ458877 WBU458877 VRY458877 VIC458877 UYG458877 UOK458877 UEO458877 TUS458877 TKW458877 TBA458877 SRE458877 SHI458877 RXM458877 RNQ458877 RDU458877 QTY458877 QKC458877 QAG458877 PQK458877 PGO458877 OWS458877 OMW458877 ODA458877 NTE458877 NJI458877 MZM458877 MPQ458877 MFU458877 LVY458877 LMC458877 LCG458877 KSK458877 KIO458877 JYS458877 JOW458877 JFA458877 IVE458877 ILI458877 IBM458877 HRQ458877 HHU458877 GXY458877 GOC458877 GEG458877 FUK458877 FKO458877 FAS458877 EQW458877 EHA458877 DXE458877 DNI458877 DDM458877 CTQ458877 CJU458877 BZY458877 BQC458877 BGG458877 AWK458877 AMO458877 ACS458877 SW458877 JA458877 B458877 WVM393341 WLQ393341 WBU393341 VRY393341 VIC393341 UYG393341 UOK393341 UEO393341 TUS393341 TKW393341 TBA393341 SRE393341 SHI393341 RXM393341 RNQ393341 RDU393341 QTY393341 QKC393341 QAG393341 PQK393341 PGO393341 OWS393341 OMW393341 ODA393341 NTE393341 NJI393341 MZM393341 MPQ393341 MFU393341 LVY393341 LMC393341 LCG393341 KSK393341 KIO393341 JYS393341 JOW393341 JFA393341 IVE393341 ILI393341 IBM393341 HRQ393341 HHU393341 GXY393341 GOC393341 GEG393341 FUK393341 FKO393341 FAS393341 EQW393341 EHA393341 DXE393341 DNI393341 DDM393341 CTQ393341 CJU393341 BZY393341 BQC393341 BGG393341 AWK393341 AMO393341 ACS393341 SW393341 JA393341 B393341 WVM327805 WLQ327805 WBU327805 VRY327805 VIC327805 UYG327805 UOK327805 UEO327805 TUS327805 TKW327805 TBA327805 SRE327805 SHI327805 RXM327805 RNQ327805 RDU327805 QTY327805 QKC327805 QAG327805 PQK327805 PGO327805 OWS327805 OMW327805 ODA327805 NTE327805 NJI327805 MZM327805 MPQ327805 MFU327805 LVY327805 LMC327805 LCG327805 KSK327805 KIO327805 JYS327805 JOW327805 JFA327805 IVE327805 ILI327805 IBM327805 HRQ327805 HHU327805 GXY327805 GOC327805 GEG327805 FUK327805 FKO327805 FAS327805 EQW327805 EHA327805 DXE327805 DNI327805 DDM327805 CTQ327805 CJU327805 BZY327805 BQC327805 BGG327805 AWK327805 AMO327805 ACS327805 SW327805 JA327805 B327805 WVM262269 WLQ262269 WBU262269 VRY262269 VIC262269 UYG262269 UOK262269 UEO262269 TUS262269 TKW262269 TBA262269 SRE262269 SHI262269 RXM262269 RNQ262269 RDU262269 QTY262269 QKC262269 QAG262269 PQK262269 PGO262269 OWS262269 OMW262269 ODA262269 NTE262269 NJI262269 MZM262269 MPQ262269 MFU262269 LVY262269 LMC262269 LCG262269 KSK262269 KIO262269 JYS262269 JOW262269 JFA262269 IVE262269 ILI262269 IBM262269 HRQ262269 HHU262269 GXY262269 GOC262269 GEG262269 FUK262269 FKO262269 FAS262269 EQW262269 EHA262269 DXE262269 DNI262269 DDM262269 CTQ262269 CJU262269 BZY262269 BQC262269 BGG262269 AWK262269 AMO262269 ACS262269 SW262269 JA262269 B262269 WVM196733 WLQ196733 WBU196733 VRY196733 VIC196733 UYG196733 UOK196733 UEO196733 TUS196733 TKW196733 TBA196733 SRE196733 SHI196733 RXM196733 RNQ196733 RDU196733 QTY196733 QKC196733 QAG196733 PQK196733 PGO196733 OWS196733 OMW196733 ODA196733 NTE196733 NJI196733 MZM196733 MPQ196733 MFU196733 LVY196733 LMC196733 LCG196733 KSK196733 KIO196733 JYS196733 JOW196733 JFA196733 IVE196733 ILI196733 IBM196733 HRQ196733 HHU196733 GXY196733 GOC196733 GEG196733 FUK196733 FKO196733 FAS196733 EQW196733 EHA196733 DXE196733 DNI196733 DDM196733 CTQ196733 CJU196733 BZY196733 BQC196733 BGG196733 AWK196733 AMO196733 ACS196733 SW196733 JA196733 B196733 WVM131197 WLQ131197 WBU131197 VRY131197 VIC131197 UYG131197 UOK131197 UEO131197 TUS131197 TKW131197 TBA131197 SRE131197 SHI131197 RXM131197 RNQ131197 RDU131197 QTY131197 QKC131197 QAG131197 PQK131197 PGO131197 OWS131197 OMW131197 ODA131197 NTE131197 NJI131197 MZM131197 MPQ131197 MFU131197 LVY131197 LMC131197 LCG131197 KSK131197 KIO131197 JYS131197 JOW131197 JFA131197 IVE131197 ILI131197 IBM131197 HRQ131197 HHU131197 GXY131197 GOC131197 GEG131197 FUK131197 FKO131197 FAS131197 EQW131197 EHA131197 DXE131197 DNI131197 DDM131197 CTQ131197 CJU131197 BZY131197 BQC131197 BGG131197 AWK131197 AMO131197 ACS131197 SW131197 JA131197 B131197 WVM65661 WLQ65661 WBU65661 VRY65661 VIC65661 UYG65661 UOK65661 UEO65661 TUS65661 TKW65661 TBA65661 SRE65661 SHI65661 RXM65661 RNQ65661 RDU65661 QTY65661 QKC65661 QAG65661 PQK65661 PGO65661 OWS65661 OMW65661 ODA65661 NTE65661 NJI65661 MZM65661 MPQ65661 MFU65661 LVY65661 LMC65661 LCG65661 KSK65661 KIO65661 JYS65661 JOW65661 JFA65661 IVE65661 ILI65661 IBM65661 HRQ65661 HHU65661 GXY65661 GOC65661 GEG65661 FUK65661 FKO65661 FAS65661 EQW65661 EHA65661 DXE65661 DNI65661 DDM65661 CTQ65661 CJU65661 BZY65661 BQC65661 BGG65661 AWK65661 AMO65661 ACS65661 SW65661 JA65661 B65661 WVO983176:WVO983181 WLS983176:WLS983181 WBW983176:WBW983181 VSA983176:VSA983181 VIE983176:VIE983181 UYI983176:UYI983181 UOM983176:UOM983181 UEQ983176:UEQ983181 TUU983176:TUU983181 TKY983176:TKY983181 TBC983176:TBC983181 SRG983176:SRG983181 SHK983176:SHK983181 RXO983176:RXO983181 RNS983176:RNS983181 RDW983176:RDW983181 QUA983176:QUA983181 QKE983176:QKE983181 QAI983176:QAI983181 PQM983176:PQM983181 PGQ983176:PGQ983181 OWU983176:OWU983181 OMY983176:OMY983181 ODC983176:ODC983181 NTG983176:NTG983181 NJK983176:NJK983181 MZO983176:MZO983181 MPS983176:MPS983181 MFW983176:MFW983181 LWA983176:LWA983181 LME983176:LME983181 LCI983176:LCI983181 KSM983176:KSM983181 KIQ983176:KIQ983181 JYU983176:JYU983181 JOY983176:JOY983181 JFC983176:JFC983181 IVG983176:IVG983181 ILK983176:ILK983181 IBO983176:IBO983181 HRS983176:HRS983181 HHW983176:HHW983181 GYA983176:GYA983181 GOE983176:GOE983181 GEI983176:GEI983181 FUM983176:FUM983181 FKQ983176:FKQ983181 FAU983176:FAU983181 EQY983176:EQY983181 EHC983176:EHC983181 DXG983176:DXG983181 DNK983176:DNK983181 DDO983176:DDO983181 CTS983176:CTS983181 CJW983176:CJW983181 CAA983176:CAA983181 BQE983176:BQE983181 BGI983176:BGI983181 AWM983176:AWM983181 AMQ983176:AMQ983181 ACU983176:ACU983181 SY983176:SY983181 JC983176:JC983181 D983176:E983181 WVO917640:WVO917645 WLS917640:WLS917645 WBW917640:WBW917645 VSA917640:VSA917645 VIE917640:VIE917645 UYI917640:UYI917645 UOM917640:UOM917645 UEQ917640:UEQ917645 TUU917640:TUU917645 TKY917640:TKY917645 TBC917640:TBC917645 SRG917640:SRG917645 SHK917640:SHK917645 RXO917640:RXO917645 RNS917640:RNS917645 RDW917640:RDW917645 QUA917640:QUA917645 QKE917640:QKE917645 QAI917640:QAI917645 PQM917640:PQM917645 PGQ917640:PGQ917645 OWU917640:OWU917645 OMY917640:OMY917645 ODC917640:ODC917645 NTG917640:NTG917645 NJK917640:NJK917645 MZO917640:MZO917645 MPS917640:MPS917645 MFW917640:MFW917645 LWA917640:LWA917645 LME917640:LME917645 LCI917640:LCI917645 KSM917640:KSM917645 KIQ917640:KIQ917645 JYU917640:JYU917645 JOY917640:JOY917645 JFC917640:JFC917645 IVG917640:IVG917645 ILK917640:ILK917645 IBO917640:IBO917645 HRS917640:HRS917645 HHW917640:HHW917645 GYA917640:GYA917645 GOE917640:GOE917645 GEI917640:GEI917645 FUM917640:FUM917645 FKQ917640:FKQ917645 FAU917640:FAU917645 EQY917640:EQY917645 EHC917640:EHC917645 DXG917640:DXG917645 DNK917640:DNK917645 DDO917640:DDO917645 CTS917640:CTS917645 CJW917640:CJW917645 CAA917640:CAA917645 BQE917640:BQE917645 BGI917640:BGI917645 AWM917640:AWM917645 AMQ917640:AMQ917645 ACU917640:ACU917645 SY917640:SY917645 JC917640:JC917645 D917640:E917645 WVO852104:WVO852109 WLS852104:WLS852109 WBW852104:WBW852109 VSA852104:VSA852109 VIE852104:VIE852109 UYI852104:UYI852109 UOM852104:UOM852109 UEQ852104:UEQ852109 TUU852104:TUU852109 TKY852104:TKY852109 TBC852104:TBC852109 SRG852104:SRG852109 SHK852104:SHK852109 RXO852104:RXO852109 RNS852104:RNS852109 RDW852104:RDW852109 QUA852104:QUA852109 QKE852104:QKE852109 QAI852104:QAI852109 PQM852104:PQM852109 PGQ852104:PGQ852109 OWU852104:OWU852109 OMY852104:OMY852109 ODC852104:ODC852109 NTG852104:NTG852109 NJK852104:NJK852109 MZO852104:MZO852109 MPS852104:MPS852109 MFW852104:MFW852109 LWA852104:LWA852109 LME852104:LME852109 LCI852104:LCI852109 KSM852104:KSM852109 KIQ852104:KIQ852109 JYU852104:JYU852109 JOY852104:JOY852109 JFC852104:JFC852109 IVG852104:IVG852109 ILK852104:ILK852109 IBO852104:IBO852109 HRS852104:HRS852109 HHW852104:HHW852109 GYA852104:GYA852109 GOE852104:GOE852109 GEI852104:GEI852109 FUM852104:FUM852109 FKQ852104:FKQ852109 FAU852104:FAU852109 EQY852104:EQY852109 EHC852104:EHC852109 DXG852104:DXG852109 DNK852104:DNK852109 DDO852104:DDO852109 CTS852104:CTS852109 CJW852104:CJW852109 CAA852104:CAA852109 BQE852104:BQE852109 BGI852104:BGI852109 AWM852104:AWM852109 AMQ852104:AMQ852109 ACU852104:ACU852109 SY852104:SY852109 JC852104:JC852109 D852104:E852109 WVO786568:WVO786573 WLS786568:WLS786573 WBW786568:WBW786573 VSA786568:VSA786573 VIE786568:VIE786573 UYI786568:UYI786573 UOM786568:UOM786573 UEQ786568:UEQ786573 TUU786568:TUU786573 TKY786568:TKY786573 TBC786568:TBC786573 SRG786568:SRG786573 SHK786568:SHK786573 RXO786568:RXO786573 RNS786568:RNS786573 RDW786568:RDW786573 QUA786568:QUA786573 QKE786568:QKE786573 QAI786568:QAI786573 PQM786568:PQM786573 PGQ786568:PGQ786573 OWU786568:OWU786573 OMY786568:OMY786573 ODC786568:ODC786573 NTG786568:NTG786573 NJK786568:NJK786573 MZO786568:MZO786573 MPS786568:MPS786573 MFW786568:MFW786573 LWA786568:LWA786573 LME786568:LME786573 LCI786568:LCI786573 KSM786568:KSM786573 KIQ786568:KIQ786573 JYU786568:JYU786573 JOY786568:JOY786573 JFC786568:JFC786573 IVG786568:IVG786573 ILK786568:ILK786573 IBO786568:IBO786573 HRS786568:HRS786573 HHW786568:HHW786573 GYA786568:GYA786573 GOE786568:GOE786573 GEI786568:GEI786573 FUM786568:FUM786573 FKQ786568:FKQ786573 FAU786568:FAU786573 EQY786568:EQY786573 EHC786568:EHC786573 DXG786568:DXG786573 DNK786568:DNK786573 DDO786568:DDO786573 CTS786568:CTS786573 CJW786568:CJW786573 CAA786568:CAA786573 BQE786568:BQE786573 BGI786568:BGI786573 AWM786568:AWM786573 AMQ786568:AMQ786573 ACU786568:ACU786573 SY786568:SY786573 JC786568:JC786573 D786568:E786573 WVO721032:WVO721037 WLS721032:WLS721037 WBW721032:WBW721037 VSA721032:VSA721037 VIE721032:VIE721037 UYI721032:UYI721037 UOM721032:UOM721037 UEQ721032:UEQ721037 TUU721032:TUU721037 TKY721032:TKY721037 TBC721032:TBC721037 SRG721032:SRG721037 SHK721032:SHK721037 RXO721032:RXO721037 RNS721032:RNS721037 RDW721032:RDW721037 QUA721032:QUA721037 QKE721032:QKE721037 QAI721032:QAI721037 PQM721032:PQM721037 PGQ721032:PGQ721037 OWU721032:OWU721037 OMY721032:OMY721037 ODC721032:ODC721037 NTG721032:NTG721037 NJK721032:NJK721037 MZO721032:MZO721037 MPS721032:MPS721037 MFW721032:MFW721037 LWA721032:LWA721037 LME721032:LME721037 LCI721032:LCI721037 KSM721032:KSM721037 KIQ721032:KIQ721037 JYU721032:JYU721037 JOY721032:JOY721037 JFC721032:JFC721037 IVG721032:IVG721037 ILK721032:ILK721037 IBO721032:IBO721037 HRS721032:HRS721037 HHW721032:HHW721037 GYA721032:GYA721037 GOE721032:GOE721037 GEI721032:GEI721037 FUM721032:FUM721037 FKQ721032:FKQ721037 FAU721032:FAU721037 EQY721032:EQY721037 EHC721032:EHC721037 DXG721032:DXG721037 DNK721032:DNK721037 DDO721032:DDO721037 CTS721032:CTS721037 CJW721032:CJW721037 CAA721032:CAA721037 BQE721032:BQE721037 BGI721032:BGI721037 AWM721032:AWM721037 AMQ721032:AMQ721037 ACU721032:ACU721037 SY721032:SY721037 JC721032:JC721037 D721032:E721037 WVO655496:WVO655501 WLS655496:WLS655501 WBW655496:WBW655501 VSA655496:VSA655501 VIE655496:VIE655501 UYI655496:UYI655501 UOM655496:UOM655501 UEQ655496:UEQ655501 TUU655496:TUU655501 TKY655496:TKY655501 TBC655496:TBC655501 SRG655496:SRG655501 SHK655496:SHK655501 RXO655496:RXO655501 RNS655496:RNS655501 RDW655496:RDW655501 QUA655496:QUA655501 QKE655496:QKE655501 QAI655496:QAI655501 PQM655496:PQM655501 PGQ655496:PGQ655501 OWU655496:OWU655501 OMY655496:OMY655501 ODC655496:ODC655501 NTG655496:NTG655501 NJK655496:NJK655501 MZO655496:MZO655501 MPS655496:MPS655501 MFW655496:MFW655501 LWA655496:LWA655501 LME655496:LME655501 LCI655496:LCI655501 KSM655496:KSM655501 KIQ655496:KIQ655501 JYU655496:JYU655501 JOY655496:JOY655501 JFC655496:JFC655501 IVG655496:IVG655501 ILK655496:ILK655501 IBO655496:IBO655501 HRS655496:HRS655501 HHW655496:HHW655501 GYA655496:GYA655501 GOE655496:GOE655501 GEI655496:GEI655501 FUM655496:FUM655501 FKQ655496:FKQ655501 FAU655496:FAU655501 EQY655496:EQY655501 EHC655496:EHC655501 DXG655496:DXG655501 DNK655496:DNK655501 DDO655496:DDO655501 CTS655496:CTS655501 CJW655496:CJW655501 CAA655496:CAA655501 BQE655496:BQE655501 BGI655496:BGI655501 AWM655496:AWM655501 AMQ655496:AMQ655501 ACU655496:ACU655501 SY655496:SY655501 JC655496:JC655501 D655496:E655501 WVO589960:WVO589965 WLS589960:WLS589965 WBW589960:WBW589965 VSA589960:VSA589965 VIE589960:VIE589965 UYI589960:UYI589965 UOM589960:UOM589965 UEQ589960:UEQ589965 TUU589960:TUU589965 TKY589960:TKY589965 TBC589960:TBC589965 SRG589960:SRG589965 SHK589960:SHK589965 RXO589960:RXO589965 RNS589960:RNS589965 RDW589960:RDW589965 QUA589960:QUA589965 QKE589960:QKE589965 QAI589960:QAI589965 PQM589960:PQM589965 PGQ589960:PGQ589965 OWU589960:OWU589965 OMY589960:OMY589965 ODC589960:ODC589965 NTG589960:NTG589965 NJK589960:NJK589965 MZO589960:MZO589965 MPS589960:MPS589965 MFW589960:MFW589965 LWA589960:LWA589965 LME589960:LME589965 LCI589960:LCI589965 KSM589960:KSM589965 KIQ589960:KIQ589965 JYU589960:JYU589965 JOY589960:JOY589965 JFC589960:JFC589965 IVG589960:IVG589965 ILK589960:ILK589965 IBO589960:IBO589965 HRS589960:HRS589965 HHW589960:HHW589965 GYA589960:GYA589965 GOE589960:GOE589965 GEI589960:GEI589965 FUM589960:FUM589965 FKQ589960:FKQ589965 FAU589960:FAU589965 EQY589960:EQY589965 EHC589960:EHC589965 DXG589960:DXG589965 DNK589960:DNK589965 DDO589960:DDO589965 CTS589960:CTS589965 CJW589960:CJW589965 CAA589960:CAA589965 BQE589960:BQE589965 BGI589960:BGI589965 AWM589960:AWM589965 AMQ589960:AMQ589965 ACU589960:ACU589965 SY589960:SY589965 JC589960:JC589965 D589960:E589965 WVO524424:WVO524429 WLS524424:WLS524429 WBW524424:WBW524429 VSA524424:VSA524429 VIE524424:VIE524429 UYI524424:UYI524429 UOM524424:UOM524429 UEQ524424:UEQ524429 TUU524424:TUU524429 TKY524424:TKY524429 TBC524424:TBC524429 SRG524424:SRG524429 SHK524424:SHK524429 RXO524424:RXO524429 RNS524424:RNS524429 RDW524424:RDW524429 QUA524424:QUA524429 QKE524424:QKE524429 QAI524424:QAI524429 PQM524424:PQM524429 PGQ524424:PGQ524429 OWU524424:OWU524429 OMY524424:OMY524429 ODC524424:ODC524429 NTG524424:NTG524429 NJK524424:NJK524429 MZO524424:MZO524429 MPS524424:MPS524429 MFW524424:MFW524429 LWA524424:LWA524429 LME524424:LME524429 LCI524424:LCI524429 KSM524424:KSM524429 KIQ524424:KIQ524429 JYU524424:JYU524429 JOY524424:JOY524429 JFC524424:JFC524429 IVG524424:IVG524429 ILK524424:ILK524429 IBO524424:IBO524429 HRS524424:HRS524429 HHW524424:HHW524429 GYA524424:GYA524429 GOE524424:GOE524429 GEI524424:GEI524429 FUM524424:FUM524429 FKQ524424:FKQ524429 FAU524424:FAU524429 EQY524424:EQY524429 EHC524424:EHC524429 DXG524424:DXG524429 DNK524424:DNK524429 DDO524424:DDO524429 CTS524424:CTS524429 CJW524424:CJW524429 CAA524424:CAA524429 BQE524424:BQE524429 BGI524424:BGI524429 AWM524424:AWM524429 AMQ524424:AMQ524429 ACU524424:ACU524429 SY524424:SY524429 JC524424:JC524429 D524424:E524429 WVO458888:WVO458893 WLS458888:WLS458893 WBW458888:WBW458893 VSA458888:VSA458893 VIE458888:VIE458893 UYI458888:UYI458893 UOM458888:UOM458893 UEQ458888:UEQ458893 TUU458888:TUU458893 TKY458888:TKY458893 TBC458888:TBC458893 SRG458888:SRG458893 SHK458888:SHK458893 RXO458888:RXO458893 RNS458888:RNS458893 RDW458888:RDW458893 QUA458888:QUA458893 QKE458888:QKE458893 QAI458888:QAI458893 PQM458888:PQM458893 PGQ458888:PGQ458893 OWU458888:OWU458893 OMY458888:OMY458893 ODC458888:ODC458893 NTG458888:NTG458893 NJK458888:NJK458893 MZO458888:MZO458893 MPS458888:MPS458893 MFW458888:MFW458893 LWA458888:LWA458893 LME458888:LME458893 LCI458888:LCI458893 KSM458888:KSM458893 KIQ458888:KIQ458893 JYU458888:JYU458893 JOY458888:JOY458893 JFC458888:JFC458893 IVG458888:IVG458893 ILK458888:ILK458893 IBO458888:IBO458893 HRS458888:HRS458893 HHW458888:HHW458893 GYA458888:GYA458893 GOE458888:GOE458893 GEI458888:GEI458893 FUM458888:FUM458893 FKQ458888:FKQ458893 FAU458888:FAU458893 EQY458888:EQY458893 EHC458888:EHC458893 DXG458888:DXG458893 DNK458888:DNK458893 DDO458888:DDO458893 CTS458888:CTS458893 CJW458888:CJW458893 CAA458888:CAA458893 BQE458888:BQE458893 BGI458888:BGI458893 AWM458888:AWM458893 AMQ458888:AMQ458893 ACU458888:ACU458893 SY458888:SY458893 JC458888:JC458893 D458888:E458893 WVO393352:WVO393357 WLS393352:WLS393357 WBW393352:WBW393357 VSA393352:VSA393357 VIE393352:VIE393357 UYI393352:UYI393357 UOM393352:UOM393357 UEQ393352:UEQ393357 TUU393352:TUU393357 TKY393352:TKY393357 TBC393352:TBC393357 SRG393352:SRG393357 SHK393352:SHK393357 RXO393352:RXO393357 RNS393352:RNS393357 RDW393352:RDW393357 QUA393352:QUA393357 QKE393352:QKE393357 QAI393352:QAI393357 PQM393352:PQM393357 PGQ393352:PGQ393357 OWU393352:OWU393357 OMY393352:OMY393357 ODC393352:ODC393357 NTG393352:NTG393357 NJK393352:NJK393357 MZO393352:MZO393357 MPS393352:MPS393357 MFW393352:MFW393357 LWA393352:LWA393357 LME393352:LME393357 LCI393352:LCI393357 KSM393352:KSM393357 KIQ393352:KIQ393357 JYU393352:JYU393357 JOY393352:JOY393357 JFC393352:JFC393357 IVG393352:IVG393357 ILK393352:ILK393357 IBO393352:IBO393357 HRS393352:HRS393357 HHW393352:HHW393357 GYA393352:GYA393357 GOE393352:GOE393357 GEI393352:GEI393357 FUM393352:FUM393357 FKQ393352:FKQ393357 FAU393352:FAU393357 EQY393352:EQY393357 EHC393352:EHC393357 DXG393352:DXG393357 DNK393352:DNK393357 DDO393352:DDO393357 CTS393352:CTS393357 CJW393352:CJW393357 CAA393352:CAA393357 BQE393352:BQE393357 BGI393352:BGI393357 AWM393352:AWM393357 AMQ393352:AMQ393357 ACU393352:ACU393357 SY393352:SY393357 JC393352:JC393357 D393352:E393357 WVO327816:WVO327821 WLS327816:WLS327821 WBW327816:WBW327821 VSA327816:VSA327821 VIE327816:VIE327821 UYI327816:UYI327821 UOM327816:UOM327821 UEQ327816:UEQ327821 TUU327816:TUU327821 TKY327816:TKY327821 TBC327816:TBC327821 SRG327816:SRG327821 SHK327816:SHK327821 RXO327816:RXO327821 RNS327816:RNS327821 RDW327816:RDW327821 QUA327816:QUA327821 QKE327816:QKE327821 QAI327816:QAI327821 PQM327816:PQM327821 PGQ327816:PGQ327821 OWU327816:OWU327821 OMY327816:OMY327821 ODC327816:ODC327821 NTG327816:NTG327821 NJK327816:NJK327821 MZO327816:MZO327821 MPS327816:MPS327821 MFW327816:MFW327821 LWA327816:LWA327821 LME327816:LME327821 LCI327816:LCI327821 KSM327816:KSM327821 KIQ327816:KIQ327821 JYU327816:JYU327821 JOY327816:JOY327821 JFC327816:JFC327821 IVG327816:IVG327821 ILK327816:ILK327821 IBO327816:IBO327821 HRS327816:HRS327821 HHW327816:HHW327821 GYA327816:GYA327821 GOE327816:GOE327821 GEI327816:GEI327821 FUM327816:FUM327821 FKQ327816:FKQ327821 FAU327816:FAU327821 EQY327816:EQY327821 EHC327816:EHC327821 DXG327816:DXG327821 DNK327816:DNK327821 DDO327816:DDO327821 CTS327816:CTS327821 CJW327816:CJW327821 CAA327816:CAA327821 BQE327816:BQE327821 BGI327816:BGI327821 AWM327816:AWM327821 AMQ327816:AMQ327821 ACU327816:ACU327821 SY327816:SY327821 JC327816:JC327821 D327816:E327821 WVO262280:WVO262285 WLS262280:WLS262285 WBW262280:WBW262285 VSA262280:VSA262285 VIE262280:VIE262285 UYI262280:UYI262285 UOM262280:UOM262285 UEQ262280:UEQ262285 TUU262280:TUU262285 TKY262280:TKY262285 TBC262280:TBC262285 SRG262280:SRG262285 SHK262280:SHK262285 RXO262280:RXO262285 RNS262280:RNS262285 RDW262280:RDW262285 QUA262280:QUA262285 QKE262280:QKE262285 QAI262280:QAI262285 PQM262280:PQM262285 PGQ262280:PGQ262285 OWU262280:OWU262285 OMY262280:OMY262285 ODC262280:ODC262285 NTG262280:NTG262285 NJK262280:NJK262285 MZO262280:MZO262285 MPS262280:MPS262285 MFW262280:MFW262285 LWA262280:LWA262285 LME262280:LME262285 LCI262280:LCI262285 KSM262280:KSM262285 KIQ262280:KIQ262285 JYU262280:JYU262285 JOY262280:JOY262285 JFC262280:JFC262285 IVG262280:IVG262285 ILK262280:ILK262285 IBO262280:IBO262285 HRS262280:HRS262285 HHW262280:HHW262285 GYA262280:GYA262285 GOE262280:GOE262285 GEI262280:GEI262285 FUM262280:FUM262285 FKQ262280:FKQ262285 FAU262280:FAU262285 EQY262280:EQY262285 EHC262280:EHC262285 DXG262280:DXG262285 DNK262280:DNK262285 DDO262280:DDO262285 CTS262280:CTS262285 CJW262280:CJW262285 CAA262280:CAA262285 BQE262280:BQE262285 BGI262280:BGI262285 AWM262280:AWM262285 AMQ262280:AMQ262285 ACU262280:ACU262285 SY262280:SY262285 JC262280:JC262285 D262280:E262285 WVO196744:WVO196749 WLS196744:WLS196749 WBW196744:WBW196749 VSA196744:VSA196749 VIE196744:VIE196749 UYI196744:UYI196749 UOM196744:UOM196749 UEQ196744:UEQ196749 TUU196744:TUU196749 TKY196744:TKY196749 TBC196744:TBC196749 SRG196744:SRG196749 SHK196744:SHK196749 RXO196744:RXO196749 RNS196744:RNS196749 RDW196744:RDW196749 QUA196744:QUA196749 QKE196744:QKE196749 QAI196744:QAI196749 PQM196744:PQM196749 PGQ196744:PGQ196749 OWU196744:OWU196749 OMY196744:OMY196749 ODC196744:ODC196749 NTG196744:NTG196749 NJK196744:NJK196749 MZO196744:MZO196749 MPS196744:MPS196749 MFW196744:MFW196749 LWA196744:LWA196749 LME196744:LME196749 LCI196744:LCI196749 KSM196744:KSM196749 KIQ196744:KIQ196749 JYU196744:JYU196749 JOY196744:JOY196749 JFC196744:JFC196749 IVG196744:IVG196749 ILK196744:ILK196749 IBO196744:IBO196749 HRS196744:HRS196749 HHW196744:HHW196749 GYA196744:GYA196749 GOE196744:GOE196749 GEI196744:GEI196749 FUM196744:FUM196749 FKQ196744:FKQ196749 FAU196744:FAU196749 EQY196744:EQY196749 EHC196744:EHC196749 DXG196744:DXG196749 DNK196744:DNK196749 DDO196744:DDO196749 CTS196744:CTS196749 CJW196744:CJW196749 CAA196744:CAA196749 BQE196744:BQE196749 BGI196744:BGI196749 AWM196744:AWM196749 AMQ196744:AMQ196749 ACU196744:ACU196749 SY196744:SY196749 JC196744:JC196749 D196744:E196749 WVO131208:WVO131213 WLS131208:WLS131213 WBW131208:WBW131213 VSA131208:VSA131213 VIE131208:VIE131213 UYI131208:UYI131213 UOM131208:UOM131213 UEQ131208:UEQ131213 TUU131208:TUU131213 TKY131208:TKY131213 TBC131208:TBC131213 SRG131208:SRG131213 SHK131208:SHK131213 RXO131208:RXO131213 RNS131208:RNS131213 RDW131208:RDW131213 QUA131208:QUA131213 QKE131208:QKE131213 QAI131208:QAI131213 PQM131208:PQM131213 PGQ131208:PGQ131213 OWU131208:OWU131213 OMY131208:OMY131213 ODC131208:ODC131213 NTG131208:NTG131213 NJK131208:NJK131213 MZO131208:MZO131213 MPS131208:MPS131213 MFW131208:MFW131213 LWA131208:LWA131213 LME131208:LME131213 LCI131208:LCI131213 KSM131208:KSM131213 KIQ131208:KIQ131213 JYU131208:JYU131213 JOY131208:JOY131213 JFC131208:JFC131213 IVG131208:IVG131213 ILK131208:ILK131213 IBO131208:IBO131213 HRS131208:HRS131213 HHW131208:HHW131213 GYA131208:GYA131213 GOE131208:GOE131213 GEI131208:GEI131213 FUM131208:FUM131213 FKQ131208:FKQ131213 FAU131208:FAU131213 EQY131208:EQY131213 EHC131208:EHC131213 DXG131208:DXG131213 DNK131208:DNK131213 DDO131208:DDO131213 CTS131208:CTS131213 CJW131208:CJW131213 CAA131208:CAA131213 BQE131208:BQE131213 BGI131208:BGI131213 AWM131208:AWM131213 AMQ131208:AMQ131213 ACU131208:ACU131213 SY131208:SY131213 JC131208:JC131213 D131208:E131213 WVO65672:WVO65677 WLS65672:WLS65677 WBW65672:WBW65677 VSA65672:VSA65677 VIE65672:VIE65677 UYI65672:UYI65677 UOM65672:UOM65677 UEQ65672:UEQ65677 TUU65672:TUU65677 TKY65672:TKY65677 TBC65672:TBC65677 SRG65672:SRG65677 SHK65672:SHK65677 RXO65672:RXO65677 RNS65672:RNS65677 RDW65672:RDW65677 QUA65672:QUA65677 QKE65672:QKE65677 QAI65672:QAI65677 PQM65672:PQM65677 PGQ65672:PGQ65677 OWU65672:OWU65677 OMY65672:OMY65677 ODC65672:ODC65677 NTG65672:NTG65677 NJK65672:NJK65677 MZO65672:MZO65677 MPS65672:MPS65677 MFW65672:MFW65677 LWA65672:LWA65677 LME65672:LME65677 LCI65672:LCI65677 KSM65672:KSM65677 KIQ65672:KIQ65677 JYU65672:JYU65677 JOY65672:JOY65677 JFC65672:JFC65677 IVG65672:IVG65677 ILK65672:ILK65677 IBO65672:IBO65677 HRS65672:HRS65677 HHW65672:HHW65677 GYA65672:GYA65677 GOE65672:GOE65677 GEI65672:GEI65677 FUM65672:FUM65677 FKQ65672:FKQ65677 FAU65672:FAU65677 EQY65672:EQY65677 EHC65672:EHC65677 DXG65672:DXG65677 DNK65672:DNK65677 DDO65672:DDO65677 CTS65672:CTS65677 CJW65672:CJW65677 CAA65672:CAA65677 BQE65672:BQE65677 BGI65672:BGI65677 AWM65672:AWM65677 AMQ65672:AMQ65677 ACU65672:ACU65677 SY65672:SY65677 JC65672:JC65677 D65672:E65677 WVO983184:WVO983189 WLS983184:WLS983189 WBW983184:WBW983189 VSA983184:VSA983189 VIE983184:VIE983189 UYI983184:UYI983189 UOM983184:UOM983189 UEQ983184:UEQ983189 TUU983184:TUU983189 TKY983184:TKY983189 TBC983184:TBC983189 SRG983184:SRG983189 SHK983184:SHK983189 RXO983184:RXO983189 RNS983184:RNS983189 RDW983184:RDW983189 QUA983184:QUA983189 QKE983184:QKE983189 QAI983184:QAI983189 PQM983184:PQM983189 PGQ983184:PGQ983189 OWU983184:OWU983189 OMY983184:OMY983189 ODC983184:ODC983189 NTG983184:NTG983189 NJK983184:NJK983189 MZO983184:MZO983189 MPS983184:MPS983189 MFW983184:MFW983189 LWA983184:LWA983189 LME983184:LME983189 LCI983184:LCI983189 KSM983184:KSM983189 KIQ983184:KIQ983189 JYU983184:JYU983189 JOY983184:JOY983189 JFC983184:JFC983189 IVG983184:IVG983189 ILK983184:ILK983189 IBO983184:IBO983189 HRS983184:HRS983189 HHW983184:HHW983189 GYA983184:GYA983189 GOE983184:GOE983189 GEI983184:GEI983189 FUM983184:FUM983189 FKQ983184:FKQ983189 FAU983184:FAU983189 EQY983184:EQY983189 EHC983184:EHC983189 DXG983184:DXG983189 DNK983184:DNK983189 DDO983184:DDO983189 CTS983184:CTS983189 CJW983184:CJW983189 CAA983184:CAA983189 BQE983184:BQE983189 BGI983184:BGI983189 AWM983184:AWM983189 AMQ983184:AMQ983189 ACU983184:ACU983189 SY983184:SY983189 JC983184:JC983189 D983184:E983189 WVO917648:WVO917653 WLS917648:WLS917653 WBW917648:WBW917653 VSA917648:VSA917653 VIE917648:VIE917653 UYI917648:UYI917653 UOM917648:UOM917653 UEQ917648:UEQ917653 TUU917648:TUU917653 TKY917648:TKY917653 TBC917648:TBC917653 SRG917648:SRG917653 SHK917648:SHK917653 RXO917648:RXO917653 RNS917648:RNS917653 RDW917648:RDW917653 QUA917648:QUA917653 QKE917648:QKE917653 QAI917648:QAI917653 PQM917648:PQM917653 PGQ917648:PGQ917653 OWU917648:OWU917653 OMY917648:OMY917653 ODC917648:ODC917653 NTG917648:NTG917653 NJK917648:NJK917653 MZO917648:MZO917653 MPS917648:MPS917653 MFW917648:MFW917653 LWA917648:LWA917653 LME917648:LME917653 LCI917648:LCI917653 KSM917648:KSM917653 KIQ917648:KIQ917653 JYU917648:JYU917653 JOY917648:JOY917653 JFC917648:JFC917653 IVG917648:IVG917653 ILK917648:ILK917653 IBO917648:IBO917653 HRS917648:HRS917653 HHW917648:HHW917653 GYA917648:GYA917653 GOE917648:GOE917653 GEI917648:GEI917653 FUM917648:FUM917653 FKQ917648:FKQ917653 FAU917648:FAU917653 EQY917648:EQY917653 EHC917648:EHC917653 DXG917648:DXG917653 DNK917648:DNK917653 DDO917648:DDO917653 CTS917648:CTS917653 CJW917648:CJW917653 CAA917648:CAA917653 BQE917648:BQE917653 BGI917648:BGI917653 AWM917648:AWM917653 AMQ917648:AMQ917653 ACU917648:ACU917653 SY917648:SY917653 JC917648:JC917653 D917648:E917653 WVO852112:WVO852117 WLS852112:WLS852117 WBW852112:WBW852117 VSA852112:VSA852117 VIE852112:VIE852117 UYI852112:UYI852117 UOM852112:UOM852117 UEQ852112:UEQ852117 TUU852112:TUU852117 TKY852112:TKY852117 TBC852112:TBC852117 SRG852112:SRG852117 SHK852112:SHK852117 RXO852112:RXO852117 RNS852112:RNS852117 RDW852112:RDW852117 QUA852112:QUA852117 QKE852112:QKE852117 QAI852112:QAI852117 PQM852112:PQM852117 PGQ852112:PGQ852117 OWU852112:OWU852117 OMY852112:OMY852117 ODC852112:ODC852117 NTG852112:NTG852117 NJK852112:NJK852117 MZO852112:MZO852117 MPS852112:MPS852117 MFW852112:MFW852117 LWA852112:LWA852117 LME852112:LME852117 LCI852112:LCI852117 KSM852112:KSM852117 KIQ852112:KIQ852117 JYU852112:JYU852117 JOY852112:JOY852117 JFC852112:JFC852117 IVG852112:IVG852117 ILK852112:ILK852117 IBO852112:IBO852117 HRS852112:HRS852117 HHW852112:HHW852117 GYA852112:GYA852117 GOE852112:GOE852117 GEI852112:GEI852117 FUM852112:FUM852117 FKQ852112:FKQ852117 FAU852112:FAU852117 EQY852112:EQY852117 EHC852112:EHC852117 DXG852112:DXG852117 DNK852112:DNK852117 DDO852112:DDO852117 CTS852112:CTS852117 CJW852112:CJW852117 CAA852112:CAA852117 BQE852112:BQE852117 BGI852112:BGI852117 AWM852112:AWM852117 AMQ852112:AMQ852117 ACU852112:ACU852117 SY852112:SY852117 JC852112:JC852117 D852112:E852117 WVO786576:WVO786581 WLS786576:WLS786581 WBW786576:WBW786581 VSA786576:VSA786581 VIE786576:VIE786581 UYI786576:UYI786581 UOM786576:UOM786581 UEQ786576:UEQ786581 TUU786576:TUU786581 TKY786576:TKY786581 TBC786576:TBC786581 SRG786576:SRG786581 SHK786576:SHK786581 RXO786576:RXO786581 RNS786576:RNS786581 RDW786576:RDW786581 QUA786576:QUA786581 QKE786576:QKE786581 QAI786576:QAI786581 PQM786576:PQM786581 PGQ786576:PGQ786581 OWU786576:OWU786581 OMY786576:OMY786581 ODC786576:ODC786581 NTG786576:NTG786581 NJK786576:NJK786581 MZO786576:MZO786581 MPS786576:MPS786581 MFW786576:MFW786581 LWA786576:LWA786581 LME786576:LME786581 LCI786576:LCI786581 KSM786576:KSM786581 KIQ786576:KIQ786581 JYU786576:JYU786581 JOY786576:JOY786581 JFC786576:JFC786581 IVG786576:IVG786581 ILK786576:ILK786581 IBO786576:IBO786581 HRS786576:HRS786581 HHW786576:HHW786581 GYA786576:GYA786581 GOE786576:GOE786581 GEI786576:GEI786581 FUM786576:FUM786581 FKQ786576:FKQ786581 FAU786576:FAU786581 EQY786576:EQY786581 EHC786576:EHC786581 DXG786576:DXG786581 DNK786576:DNK786581 DDO786576:DDO786581 CTS786576:CTS786581 CJW786576:CJW786581 CAA786576:CAA786581 BQE786576:BQE786581 BGI786576:BGI786581 AWM786576:AWM786581 AMQ786576:AMQ786581 ACU786576:ACU786581 SY786576:SY786581 JC786576:JC786581 D786576:E786581 WVO721040:WVO721045 WLS721040:WLS721045 WBW721040:WBW721045 VSA721040:VSA721045 VIE721040:VIE721045 UYI721040:UYI721045 UOM721040:UOM721045 UEQ721040:UEQ721045 TUU721040:TUU721045 TKY721040:TKY721045 TBC721040:TBC721045 SRG721040:SRG721045 SHK721040:SHK721045 RXO721040:RXO721045 RNS721040:RNS721045 RDW721040:RDW721045 QUA721040:QUA721045 QKE721040:QKE721045 QAI721040:QAI721045 PQM721040:PQM721045 PGQ721040:PGQ721045 OWU721040:OWU721045 OMY721040:OMY721045 ODC721040:ODC721045 NTG721040:NTG721045 NJK721040:NJK721045 MZO721040:MZO721045 MPS721040:MPS721045 MFW721040:MFW721045 LWA721040:LWA721045 LME721040:LME721045 LCI721040:LCI721045 KSM721040:KSM721045 KIQ721040:KIQ721045 JYU721040:JYU721045 JOY721040:JOY721045 JFC721040:JFC721045 IVG721040:IVG721045 ILK721040:ILK721045 IBO721040:IBO721045 HRS721040:HRS721045 HHW721040:HHW721045 GYA721040:GYA721045 GOE721040:GOE721045 GEI721040:GEI721045 FUM721040:FUM721045 FKQ721040:FKQ721045 FAU721040:FAU721045 EQY721040:EQY721045 EHC721040:EHC721045 DXG721040:DXG721045 DNK721040:DNK721045 DDO721040:DDO721045 CTS721040:CTS721045 CJW721040:CJW721045 CAA721040:CAA721045 BQE721040:BQE721045 BGI721040:BGI721045 AWM721040:AWM721045 AMQ721040:AMQ721045 ACU721040:ACU721045 SY721040:SY721045 JC721040:JC721045 D721040:E721045 WVO655504:WVO655509 WLS655504:WLS655509 WBW655504:WBW655509 VSA655504:VSA655509 VIE655504:VIE655509 UYI655504:UYI655509 UOM655504:UOM655509 UEQ655504:UEQ655509 TUU655504:TUU655509 TKY655504:TKY655509 TBC655504:TBC655509 SRG655504:SRG655509 SHK655504:SHK655509 RXO655504:RXO655509 RNS655504:RNS655509 RDW655504:RDW655509 QUA655504:QUA655509 QKE655504:QKE655509 QAI655504:QAI655509 PQM655504:PQM655509 PGQ655504:PGQ655509 OWU655504:OWU655509 OMY655504:OMY655509 ODC655504:ODC655509 NTG655504:NTG655509 NJK655504:NJK655509 MZO655504:MZO655509 MPS655504:MPS655509 MFW655504:MFW655509 LWA655504:LWA655509 LME655504:LME655509 LCI655504:LCI655509 KSM655504:KSM655509 KIQ655504:KIQ655509 JYU655504:JYU655509 JOY655504:JOY655509 JFC655504:JFC655509 IVG655504:IVG655509 ILK655504:ILK655509 IBO655504:IBO655509 HRS655504:HRS655509 HHW655504:HHW655509 GYA655504:GYA655509 GOE655504:GOE655509 GEI655504:GEI655509 FUM655504:FUM655509 FKQ655504:FKQ655509 FAU655504:FAU655509 EQY655504:EQY655509 EHC655504:EHC655509 DXG655504:DXG655509 DNK655504:DNK655509 DDO655504:DDO655509 CTS655504:CTS655509 CJW655504:CJW655509 CAA655504:CAA655509 BQE655504:BQE655509 BGI655504:BGI655509 AWM655504:AWM655509 AMQ655504:AMQ655509 ACU655504:ACU655509 SY655504:SY655509 JC655504:JC655509 D655504:E655509 WVO589968:WVO589973 WLS589968:WLS589973 WBW589968:WBW589973 VSA589968:VSA589973 VIE589968:VIE589973 UYI589968:UYI589973 UOM589968:UOM589973 UEQ589968:UEQ589973 TUU589968:TUU589973 TKY589968:TKY589973 TBC589968:TBC589973 SRG589968:SRG589973 SHK589968:SHK589973 RXO589968:RXO589973 RNS589968:RNS589973 RDW589968:RDW589973 QUA589968:QUA589973 QKE589968:QKE589973 QAI589968:QAI589973 PQM589968:PQM589973 PGQ589968:PGQ589973 OWU589968:OWU589973 OMY589968:OMY589973 ODC589968:ODC589973 NTG589968:NTG589973 NJK589968:NJK589973 MZO589968:MZO589973 MPS589968:MPS589973 MFW589968:MFW589973 LWA589968:LWA589973 LME589968:LME589973 LCI589968:LCI589973 KSM589968:KSM589973 KIQ589968:KIQ589973 JYU589968:JYU589973 JOY589968:JOY589973 JFC589968:JFC589973 IVG589968:IVG589973 ILK589968:ILK589973 IBO589968:IBO589973 HRS589968:HRS589973 HHW589968:HHW589973 GYA589968:GYA589973 GOE589968:GOE589973 GEI589968:GEI589973 FUM589968:FUM589973 FKQ589968:FKQ589973 FAU589968:FAU589973 EQY589968:EQY589973 EHC589968:EHC589973 DXG589968:DXG589973 DNK589968:DNK589973 DDO589968:DDO589973 CTS589968:CTS589973 CJW589968:CJW589973 CAA589968:CAA589973 BQE589968:BQE589973 BGI589968:BGI589973 AWM589968:AWM589973 AMQ589968:AMQ589973 ACU589968:ACU589973 SY589968:SY589973 JC589968:JC589973 D589968:E589973 WVO524432:WVO524437 WLS524432:WLS524437 WBW524432:WBW524437 VSA524432:VSA524437 VIE524432:VIE524437 UYI524432:UYI524437 UOM524432:UOM524437 UEQ524432:UEQ524437 TUU524432:TUU524437 TKY524432:TKY524437 TBC524432:TBC524437 SRG524432:SRG524437 SHK524432:SHK524437 RXO524432:RXO524437 RNS524432:RNS524437 RDW524432:RDW524437 QUA524432:QUA524437 QKE524432:QKE524437 QAI524432:QAI524437 PQM524432:PQM524437 PGQ524432:PGQ524437 OWU524432:OWU524437 OMY524432:OMY524437 ODC524432:ODC524437 NTG524432:NTG524437 NJK524432:NJK524437 MZO524432:MZO524437 MPS524432:MPS524437 MFW524432:MFW524437 LWA524432:LWA524437 LME524432:LME524437 LCI524432:LCI524437 KSM524432:KSM524437 KIQ524432:KIQ524437 JYU524432:JYU524437 JOY524432:JOY524437 JFC524432:JFC524437 IVG524432:IVG524437 ILK524432:ILK524437 IBO524432:IBO524437 HRS524432:HRS524437 HHW524432:HHW524437 GYA524432:GYA524437 GOE524432:GOE524437 GEI524432:GEI524437 FUM524432:FUM524437 FKQ524432:FKQ524437 FAU524432:FAU524437 EQY524432:EQY524437 EHC524432:EHC524437 DXG524432:DXG524437 DNK524432:DNK524437 DDO524432:DDO524437 CTS524432:CTS524437 CJW524432:CJW524437 CAA524432:CAA524437 BQE524432:BQE524437 BGI524432:BGI524437 AWM524432:AWM524437 AMQ524432:AMQ524437 ACU524432:ACU524437 SY524432:SY524437 JC524432:JC524437 D524432:E524437 WVO458896:WVO458901 WLS458896:WLS458901 WBW458896:WBW458901 VSA458896:VSA458901 VIE458896:VIE458901 UYI458896:UYI458901 UOM458896:UOM458901 UEQ458896:UEQ458901 TUU458896:TUU458901 TKY458896:TKY458901 TBC458896:TBC458901 SRG458896:SRG458901 SHK458896:SHK458901 RXO458896:RXO458901 RNS458896:RNS458901 RDW458896:RDW458901 QUA458896:QUA458901 QKE458896:QKE458901 QAI458896:QAI458901 PQM458896:PQM458901 PGQ458896:PGQ458901 OWU458896:OWU458901 OMY458896:OMY458901 ODC458896:ODC458901 NTG458896:NTG458901 NJK458896:NJK458901 MZO458896:MZO458901 MPS458896:MPS458901 MFW458896:MFW458901 LWA458896:LWA458901 LME458896:LME458901 LCI458896:LCI458901 KSM458896:KSM458901 KIQ458896:KIQ458901 JYU458896:JYU458901 JOY458896:JOY458901 JFC458896:JFC458901 IVG458896:IVG458901 ILK458896:ILK458901 IBO458896:IBO458901 HRS458896:HRS458901 HHW458896:HHW458901 GYA458896:GYA458901 GOE458896:GOE458901 GEI458896:GEI458901 FUM458896:FUM458901 FKQ458896:FKQ458901 FAU458896:FAU458901 EQY458896:EQY458901 EHC458896:EHC458901 DXG458896:DXG458901 DNK458896:DNK458901 DDO458896:DDO458901 CTS458896:CTS458901 CJW458896:CJW458901 CAA458896:CAA458901 BQE458896:BQE458901 BGI458896:BGI458901 AWM458896:AWM458901 AMQ458896:AMQ458901 ACU458896:ACU458901 SY458896:SY458901 JC458896:JC458901 D458896:E458901 WVO393360:WVO393365 WLS393360:WLS393365 WBW393360:WBW393365 VSA393360:VSA393365 VIE393360:VIE393365 UYI393360:UYI393365 UOM393360:UOM393365 UEQ393360:UEQ393365 TUU393360:TUU393365 TKY393360:TKY393365 TBC393360:TBC393365 SRG393360:SRG393365 SHK393360:SHK393365 RXO393360:RXO393365 RNS393360:RNS393365 RDW393360:RDW393365 QUA393360:QUA393365 QKE393360:QKE393365 QAI393360:QAI393365 PQM393360:PQM393365 PGQ393360:PGQ393365 OWU393360:OWU393365 OMY393360:OMY393365 ODC393360:ODC393365 NTG393360:NTG393365 NJK393360:NJK393365 MZO393360:MZO393365 MPS393360:MPS393365 MFW393360:MFW393365 LWA393360:LWA393365 LME393360:LME393365 LCI393360:LCI393365 KSM393360:KSM393365 KIQ393360:KIQ393365 JYU393360:JYU393365 JOY393360:JOY393365 JFC393360:JFC393365 IVG393360:IVG393365 ILK393360:ILK393365 IBO393360:IBO393365 HRS393360:HRS393365 HHW393360:HHW393365 GYA393360:GYA393365 GOE393360:GOE393365 GEI393360:GEI393365 FUM393360:FUM393365 FKQ393360:FKQ393365 FAU393360:FAU393365 EQY393360:EQY393365 EHC393360:EHC393365 DXG393360:DXG393365 DNK393360:DNK393365 DDO393360:DDO393365 CTS393360:CTS393365 CJW393360:CJW393365 CAA393360:CAA393365 BQE393360:BQE393365 BGI393360:BGI393365 AWM393360:AWM393365 AMQ393360:AMQ393365 ACU393360:ACU393365 SY393360:SY393365 JC393360:JC393365 D393360:E393365 WVO327824:WVO327829 WLS327824:WLS327829 WBW327824:WBW327829 VSA327824:VSA327829 VIE327824:VIE327829 UYI327824:UYI327829 UOM327824:UOM327829 UEQ327824:UEQ327829 TUU327824:TUU327829 TKY327824:TKY327829 TBC327824:TBC327829 SRG327824:SRG327829 SHK327824:SHK327829 RXO327824:RXO327829 RNS327824:RNS327829 RDW327824:RDW327829 QUA327824:QUA327829 QKE327824:QKE327829 QAI327824:QAI327829 PQM327824:PQM327829 PGQ327824:PGQ327829 OWU327824:OWU327829 OMY327824:OMY327829 ODC327824:ODC327829 NTG327824:NTG327829 NJK327824:NJK327829 MZO327824:MZO327829 MPS327824:MPS327829 MFW327824:MFW327829 LWA327824:LWA327829 LME327824:LME327829 LCI327824:LCI327829 KSM327824:KSM327829 KIQ327824:KIQ327829 JYU327824:JYU327829 JOY327824:JOY327829 JFC327824:JFC327829 IVG327824:IVG327829 ILK327824:ILK327829 IBO327824:IBO327829 HRS327824:HRS327829 HHW327824:HHW327829 GYA327824:GYA327829 GOE327824:GOE327829 GEI327824:GEI327829 FUM327824:FUM327829 FKQ327824:FKQ327829 FAU327824:FAU327829 EQY327824:EQY327829 EHC327824:EHC327829 DXG327824:DXG327829 DNK327824:DNK327829 DDO327824:DDO327829 CTS327824:CTS327829 CJW327824:CJW327829 CAA327824:CAA327829 BQE327824:BQE327829 BGI327824:BGI327829 AWM327824:AWM327829 AMQ327824:AMQ327829 ACU327824:ACU327829 SY327824:SY327829 JC327824:JC327829 D327824:E327829 WVO262288:WVO262293 WLS262288:WLS262293 WBW262288:WBW262293 VSA262288:VSA262293 VIE262288:VIE262293 UYI262288:UYI262293 UOM262288:UOM262293 UEQ262288:UEQ262293 TUU262288:TUU262293 TKY262288:TKY262293 TBC262288:TBC262293 SRG262288:SRG262293 SHK262288:SHK262293 RXO262288:RXO262293 RNS262288:RNS262293 RDW262288:RDW262293 QUA262288:QUA262293 QKE262288:QKE262293 QAI262288:QAI262293 PQM262288:PQM262293 PGQ262288:PGQ262293 OWU262288:OWU262293 OMY262288:OMY262293 ODC262288:ODC262293 NTG262288:NTG262293 NJK262288:NJK262293 MZO262288:MZO262293 MPS262288:MPS262293 MFW262288:MFW262293 LWA262288:LWA262293 LME262288:LME262293 LCI262288:LCI262293 KSM262288:KSM262293 KIQ262288:KIQ262293 JYU262288:JYU262293 JOY262288:JOY262293 JFC262288:JFC262293 IVG262288:IVG262293 ILK262288:ILK262293 IBO262288:IBO262293 HRS262288:HRS262293 HHW262288:HHW262293 GYA262288:GYA262293 GOE262288:GOE262293 GEI262288:GEI262293 FUM262288:FUM262293 FKQ262288:FKQ262293 FAU262288:FAU262293 EQY262288:EQY262293 EHC262288:EHC262293 DXG262288:DXG262293 DNK262288:DNK262293 DDO262288:DDO262293 CTS262288:CTS262293 CJW262288:CJW262293 CAA262288:CAA262293 BQE262288:BQE262293 BGI262288:BGI262293 AWM262288:AWM262293 AMQ262288:AMQ262293 ACU262288:ACU262293 SY262288:SY262293 JC262288:JC262293 D262288:E262293 WVO196752:WVO196757 WLS196752:WLS196757 WBW196752:WBW196757 VSA196752:VSA196757 VIE196752:VIE196757 UYI196752:UYI196757 UOM196752:UOM196757 UEQ196752:UEQ196757 TUU196752:TUU196757 TKY196752:TKY196757 TBC196752:TBC196757 SRG196752:SRG196757 SHK196752:SHK196757 RXO196752:RXO196757 RNS196752:RNS196757 RDW196752:RDW196757 QUA196752:QUA196757 QKE196752:QKE196757 QAI196752:QAI196757 PQM196752:PQM196757 PGQ196752:PGQ196757 OWU196752:OWU196757 OMY196752:OMY196757 ODC196752:ODC196757 NTG196752:NTG196757 NJK196752:NJK196757 MZO196752:MZO196757 MPS196752:MPS196757 MFW196752:MFW196757 LWA196752:LWA196757 LME196752:LME196757 LCI196752:LCI196757 KSM196752:KSM196757 KIQ196752:KIQ196757 JYU196752:JYU196757 JOY196752:JOY196757 JFC196752:JFC196757 IVG196752:IVG196757 ILK196752:ILK196757 IBO196752:IBO196757 HRS196752:HRS196757 HHW196752:HHW196757 GYA196752:GYA196757 GOE196752:GOE196757 GEI196752:GEI196757 FUM196752:FUM196757 FKQ196752:FKQ196757 FAU196752:FAU196757 EQY196752:EQY196757 EHC196752:EHC196757 DXG196752:DXG196757 DNK196752:DNK196757 DDO196752:DDO196757 CTS196752:CTS196757 CJW196752:CJW196757 CAA196752:CAA196757 BQE196752:BQE196757 BGI196752:BGI196757 AWM196752:AWM196757 AMQ196752:AMQ196757 ACU196752:ACU196757 SY196752:SY196757 JC196752:JC196757 D196752:E196757 WVO131216:WVO131221 WLS131216:WLS131221 WBW131216:WBW131221 VSA131216:VSA131221 VIE131216:VIE131221 UYI131216:UYI131221 UOM131216:UOM131221 UEQ131216:UEQ131221 TUU131216:TUU131221 TKY131216:TKY131221 TBC131216:TBC131221 SRG131216:SRG131221 SHK131216:SHK131221 RXO131216:RXO131221 RNS131216:RNS131221 RDW131216:RDW131221 QUA131216:QUA131221 QKE131216:QKE131221 QAI131216:QAI131221 PQM131216:PQM131221 PGQ131216:PGQ131221 OWU131216:OWU131221 OMY131216:OMY131221 ODC131216:ODC131221 NTG131216:NTG131221 NJK131216:NJK131221 MZO131216:MZO131221 MPS131216:MPS131221 MFW131216:MFW131221 LWA131216:LWA131221 LME131216:LME131221 LCI131216:LCI131221 KSM131216:KSM131221 KIQ131216:KIQ131221 JYU131216:JYU131221 JOY131216:JOY131221 JFC131216:JFC131221 IVG131216:IVG131221 ILK131216:ILK131221 IBO131216:IBO131221 HRS131216:HRS131221 HHW131216:HHW131221 GYA131216:GYA131221 GOE131216:GOE131221 GEI131216:GEI131221 FUM131216:FUM131221 FKQ131216:FKQ131221 FAU131216:FAU131221 EQY131216:EQY131221 EHC131216:EHC131221 DXG131216:DXG131221 DNK131216:DNK131221 DDO131216:DDO131221 CTS131216:CTS131221 CJW131216:CJW131221 CAA131216:CAA131221 BQE131216:BQE131221 BGI131216:BGI131221 AWM131216:AWM131221 AMQ131216:AMQ131221 ACU131216:ACU131221 SY131216:SY131221 JC131216:JC131221 D131216:E131221 WVO65680:WVO65685 WLS65680:WLS65685 WBW65680:WBW65685 VSA65680:VSA65685 VIE65680:VIE65685 UYI65680:UYI65685 UOM65680:UOM65685 UEQ65680:UEQ65685 TUU65680:TUU65685 TKY65680:TKY65685 TBC65680:TBC65685 SRG65680:SRG65685 SHK65680:SHK65685 RXO65680:RXO65685 RNS65680:RNS65685 RDW65680:RDW65685 QUA65680:QUA65685 QKE65680:QKE65685 QAI65680:QAI65685 PQM65680:PQM65685 PGQ65680:PGQ65685 OWU65680:OWU65685 OMY65680:OMY65685 ODC65680:ODC65685 NTG65680:NTG65685 NJK65680:NJK65685 MZO65680:MZO65685 MPS65680:MPS65685 MFW65680:MFW65685 LWA65680:LWA65685 LME65680:LME65685 LCI65680:LCI65685 KSM65680:KSM65685 KIQ65680:KIQ65685 JYU65680:JYU65685 JOY65680:JOY65685 JFC65680:JFC65685 IVG65680:IVG65685 ILK65680:ILK65685 IBO65680:IBO65685 HRS65680:HRS65685 HHW65680:HHW65685 GYA65680:GYA65685 GOE65680:GOE65685 GEI65680:GEI65685 FUM65680:FUM65685 FKQ65680:FKQ65685 FAU65680:FAU65685 EQY65680:EQY65685 EHC65680:EHC65685 DXG65680:DXG65685 DNK65680:DNK65685 DDO65680:DDO65685 CTS65680:CTS65685 CJW65680:CJW65685 CAA65680:CAA65685 BQE65680:BQE65685 BGI65680:BGI65685 AWM65680:AWM65685 AMQ65680:AMQ65685 ACU65680:ACU65685 SY65680:SY65685 JC65680:JC65685 D65680:E65685 WVO983192:WVO983197 WLS983192:WLS983197 WBW983192:WBW983197 VSA983192:VSA983197 VIE983192:VIE983197 UYI983192:UYI983197 UOM983192:UOM983197 UEQ983192:UEQ983197 TUU983192:TUU983197 TKY983192:TKY983197 TBC983192:TBC983197 SRG983192:SRG983197 SHK983192:SHK983197 RXO983192:RXO983197 RNS983192:RNS983197 RDW983192:RDW983197 QUA983192:QUA983197 QKE983192:QKE983197 QAI983192:QAI983197 PQM983192:PQM983197 PGQ983192:PGQ983197 OWU983192:OWU983197 OMY983192:OMY983197 ODC983192:ODC983197 NTG983192:NTG983197 NJK983192:NJK983197 MZO983192:MZO983197 MPS983192:MPS983197 MFW983192:MFW983197 LWA983192:LWA983197 LME983192:LME983197 LCI983192:LCI983197 KSM983192:KSM983197 KIQ983192:KIQ983197 JYU983192:JYU983197 JOY983192:JOY983197 JFC983192:JFC983197 IVG983192:IVG983197 ILK983192:ILK983197 IBO983192:IBO983197 HRS983192:HRS983197 HHW983192:HHW983197 GYA983192:GYA983197 GOE983192:GOE983197 GEI983192:GEI983197 FUM983192:FUM983197 FKQ983192:FKQ983197 FAU983192:FAU983197 EQY983192:EQY983197 EHC983192:EHC983197 DXG983192:DXG983197 DNK983192:DNK983197 DDO983192:DDO983197 CTS983192:CTS983197 CJW983192:CJW983197 CAA983192:CAA983197 BQE983192:BQE983197 BGI983192:BGI983197 AWM983192:AWM983197 AMQ983192:AMQ983197 ACU983192:ACU983197 SY983192:SY983197 JC983192:JC983197 D983192:E983197 WVO917656:WVO917661 WLS917656:WLS917661 WBW917656:WBW917661 VSA917656:VSA917661 VIE917656:VIE917661 UYI917656:UYI917661 UOM917656:UOM917661 UEQ917656:UEQ917661 TUU917656:TUU917661 TKY917656:TKY917661 TBC917656:TBC917661 SRG917656:SRG917661 SHK917656:SHK917661 RXO917656:RXO917661 RNS917656:RNS917661 RDW917656:RDW917661 QUA917656:QUA917661 QKE917656:QKE917661 QAI917656:QAI917661 PQM917656:PQM917661 PGQ917656:PGQ917661 OWU917656:OWU917661 OMY917656:OMY917661 ODC917656:ODC917661 NTG917656:NTG917661 NJK917656:NJK917661 MZO917656:MZO917661 MPS917656:MPS917661 MFW917656:MFW917661 LWA917656:LWA917661 LME917656:LME917661 LCI917656:LCI917661 KSM917656:KSM917661 KIQ917656:KIQ917661 JYU917656:JYU917661 JOY917656:JOY917661 JFC917656:JFC917661 IVG917656:IVG917661 ILK917656:ILK917661 IBO917656:IBO917661 HRS917656:HRS917661 HHW917656:HHW917661 GYA917656:GYA917661 GOE917656:GOE917661 GEI917656:GEI917661 FUM917656:FUM917661 FKQ917656:FKQ917661 FAU917656:FAU917661 EQY917656:EQY917661 EHC917656:EHC917661 DXG917656:DXG917661 DNK917656:DNK917661 DDO917656:DDO917661 CTS917656:CTS917661 CJW917656:CJW917661 CAA917656:CAA917661 BQE917656:BQE917661 BGI917656:BGI917661 AWM917656:AWM917661 AMQ917656:AMQ917661 ACU917656:ACU917661 SY917656:SY917661 JC917656:JC917661 D917656:E917661 WVO852120:WVO852125 WLS852120:WLS852125 WBW852120:WBW852125 VSA852120:VSA852125 VIE852120:VIE852125 UYI852120:UYI852125 UOM852120:UOM852125 UEQ852120:UEQ852125 TUU852120:TUU852125 TKY852120:TKY852125 TBC852120:TBC852125 SRG852120:SRG852125 SHK852120:SHK852125 RXO852120:RXO852125 RNS852120:RNS852125 RDW852120:RDW852125 QUA852120:QUA852125 QKE852120:QKE852125 QAI852120:QAI852125 PQM852120:PQM852125 PGQ852120:PGQ852125 OWU852120:OWU852125 OMY852120:OMY852125 ODC852120:ODC852125 NTG852120:NTG852125 NJK852120:NJK852125 MZO852120:MZO852125 MPS852120:MPS852125 MFW852120:MFW852125 LWA852120:LWA852125 LME852120:LME852125 LCI852120:LCI852125 KSM852120:KSM852125 KIQ852120:KIQ852125 JYU852120:JYU852125 JOY852120:JOY852125 JFC852120:JFC852125 IVG852120:IVG852125 ILK852120:ILK852125 IBO852120:IBO852125 HRS852120:HRS852125 HHW852120:HHW852125 GYA852120:GYA852125 GOE852120:GOE852125 GEI852120:GEI852125 FUM852120:FUM852125 FKQ852120:FKQ852125 FAU852120:FAU852125 EQY852120:EQY852125 EHC852120:EHC852125 DXG852120:DXG852125 DNK852120:DNK852125 DDO852120:DDO852125 CTS852120:CTS852125 CJW852120:CJW852125 CAA852120:CAA852125 BQE852120:BQE852125 BGI852120:BGI852125 AWM852120:AWM852125 AMQ852120:AMQ852125 ACU852120:ACU852125 SY852120:SY852125 JC852120:JC852125 D852120:E852125 WVO786584:WVO786589 WLS786584:WLS786589 WBW786584:WBW786589 VSA786584:VSA786589 VIE786584:VIE786589 UYI786584:UYI786589 UOM786584:UOM786589 UEQ786584:UEQ786589 TUU786584:TUU786589 TKY786584:TKY786589 TBC786584:TBC786589 SRG786584:SRG786589 SHK786584:SHK786589 RXO786584:RXO786589 RNS786584:RNS786589 RDW786584:RDW786589 QUA786584:QUA786589 QKE786584:QKE786589 QAI786584:QAI786589 PQM786584:PQM786589 PGQ786584:PGQ786589 OWU786584:OWU786589 OMY786584:OMY786589 ODC786584:ODC786589 NTG786584:NTG786589 NJK786584:NJK786589 MZO786584:MZO786589 MPS786584:MPS786589 MFW786584:MFW786589 LWA786584:LWA786589 LME786584:LME786589 LCI786584:LCI786589 KSM786584:KSM786589 KIQ786584:KIQ786589 JYU786584:JYU786589 JOY786584:JOY786589 JFC786584:JFC786589 IVG786584:IVG786589 ILK786584:ILK786589 IBO786584:IBO786589 HRS786584:HRS786589 HHW786584:HHW786589 GYA786584:GYA786589 GOE786584:GOE786589 GEI786584:GEI786589 FUM786584:FUM786589 FKQ786584:FKQ786589 FAU786584:FAU786589 EQY786584:EQY786589 EHC786584:EHC786589 DXG786584:DXG786589 DNK786584:DNK786589 DDO786584:DDO786589 CTS786584:CTS786589 CJW786584:CJW786589 CAA786584:CAA786589 BQE786584:BQE786589 BGI786584:BGI786589 AWM786584:AWM786589 AMQ786584:AMQ786589 ACU786584:ACU786589 SY786584:SY786589 JC786584:JC786589 D786584:E786589 WVO721048:WVO721053 WLS721048:WLS721053 WBW721048:WBW721053 VSA721048:VSA721053 VIE721048:VIE721053 UYI721048:UYI721053 UOM721048:UOM721053 UEQ721048:UEQ721053 TUU721048:TUU721053 TKY721048:TKY721053 TBC721048:TBC721053 SRG721048:SRG721053 SHK721048:SHK721053 RXO721048:RXO721053 RNS721048:RNS721053 RDW721048:RDW721053 QUA721048:QUA721053 QKE721048:QKE721053 QAI721048:QAI721053 PQM721048:PQM721053 PGQ721048:PGQ721053 OWU721048:OWU721053 OMY721048:OMY721053 ODC721048:ODC721053 NTG721048:NTG721053 NJK721048:NJK721053 MZO721048:MZO721053 MPS721048:MPS721053 MFW721048:MFW721053 LWA721048:LWA721053 LME721048:LME721053 LCI721048:LCI721053 KSM721048:KSM721053 KIQ721048:KIQ721053 JYU721048:JYU721053 JOY721048:JOY721053 JFC721048:JFC721053 IVG721048:IVG721053 ILK721048:ILK721053 IBO721048:IBO721053 HRS721048:HRS721053 HHW721048:HHW721053 GYA721048:GYA721053 GOE721048:GOE721053 GEI721048:GEI721053 FUM721048:FUM721053 FKQ721048:FKQ721053 FAU721048:FAU721053 EQY721048:EQY721053 EHC721048:EHC721053 DXG721048:DXG721053 DNK721048:DNK721053 DDO721048:DDO721053 CTS721048:CTS721053 CJW721048:CJW721053 CAA721048:CAA721053 BQE721048:BQE721053 BGI721048:BGI721053 AWM721048:AWM721053 AMQ721048:AMQ721053 ACU721048:ACU721053 SY721048:SY721053 JC721048:JC721053 D721048:E721053 WVO655512:WVO655517 WLS655512:WLS655517 WBW655512:WBW655517 VSA655512:VSA655517 VIE655512:VIE655517 UYI655512:UYI655517 UOM655512:UOM655517 UEQ655512:UEQ655517 TUU655512:TUU655517 TKY655512:TKY655517 TBC655512:TBC655517 SRG655512:SRG655517 SHK655512:SHK655517 RXO655512:RXO655517 RNS655512:RNS655517 RDW655512:RDW655517 QUA655512:QUA655517 QKE655512:QKE655517 QAI655512:QAI655517 PQM655512:PQM655517 PGQ655512:PGQ655517 OWU655512:OWU655517 OMY655512:OMY655517 ODC655512:ODC655517 NTG655512:NTG655517 NJK655512:NJK655517 MZO655512:MZO655517 MPS655512:MPS655517 MFW655512:MFW655517 LWA655512:LWA655517 LME655512:LME655517 LCI655512:LCI655517 KSM655512:KSM655517 KIQ655512:KIQ655517 JYU655512:JYU655517 JOY655512:JOY655517 JFC655512:JFC655517 IVG655512:IVG655517 ILK655512:ILK655517 IBO655512:IBO655517 HRS655512:HRS655517 HHW655512:HHW655517 GYA655512:GYA655517 GOE655512:GOE655517 GEI655512:GEI655517 FUM655512:FUM655517 FKQ655512:FKQ655517 FAU655512:FAU655517 EQY655512:EQY655517 EHC655512:EHC655517 DXG655512:DXG655517 DNK655512:DNK655517 DDO655512:DDO655517 CTS655512:CTS655517 CJW655512:CJW655517 CAA655512:CAA655517 BQE655512:BQE655517 BGI655512:BGI655517 AWM655512:AWM655517 AMQ655512:AMQ655517 ACU655512:ACU655517 SY655512:SY655517 JC655512:JC655517 D655512:E655517 WVO589976:WVO589981 WLS589976:WLS589981 WBW589976:WBW589981 VSA589976:VSA589981 VIE589976:VIE589981 UYI589976:UYI589981 UOM589976:UOM589981 UEQ589976:UEQ589981 TUU589976:TUU589981 TKY589976:TKY589981 TBC589976:TBC589981 SRG589976:SRG589981 SHK589976:SHK589981 RXO589976:RXO589981 RNS589976:RNS589981 RDW589976:RDW589981 QUA589976:QUA589981 QKE589976:QKE589981 QAI589976:QAI589981 PQM589976:PQM589981 PGQ589976:PGQ589981 OWU589976:OWU589981 OMY589976:OMY589981 ODC589976:ODC589981 NTG589976:NTG589981 NJK589976:NJK589981 MZO589976:MZO589981 MPS589976:MPS589981 MFW589976:MFW589981 LWA589976:LWA589981 LME589976:LME589981 LCI589976:LCI589981 KSM589976:KSM589981 KIQ589976:KIQ589981 JYU589976:JYU589981 JOY589976:JOY589981 JFC589976:JFC589981 IVG589976:IVG589981 ILK589976:ILK589981 IBO589976:IBO589981 HRS589976:HRS589981 HHW589976:HHW589981 GYA589976:GYA589981 GOE589976:GOE589981 GEI589976:GEI589981 FUM589976:FUM589981 FKQ589976:FKQ589981 FAU589976:FAU589981 EQY589976:EQY589981 EHC589976:EHC589981 DXG589976:DXG589981 DNK589976:DNK589981 DDO589976:DDO589981 CTS589976:CTS589981 CJW589976:CJW589981 CAA589976:CAA589981 BQE589976:BQE589981 BGI589976:BGI589981 AWM589976:AWM589981 AMQ589976:AMQ589981 ACU589976:ACU589981 SY589976:SY589981 JC589976:JC589981 D589976:E589981 WVO524440:WVO524445 WLS524440:WLS524445 WBW524440:WBW524445 VSA524440:VSA524445 VIE524440:VIE524445 UYI524440:UYI524445 UOM524440:UOM524445 UEQ524440:UEQ524445 TUU524440:TUU524445 TKY524440:TKY524445 TBC524440:TBC524445 SRG524440:SRG524445 SHK524440:SHK524445 RXO524440:RXO524445 RNS524440:RNS524445 RDW524440:RDW524445 QUA524440:QUA524445 QKE524440:QKE524445 QAI524440:QAI524445 PQM524440:PQM524445 PGQ524440:PGQ524445 OWU524440:OWU524445 OMY524440:OMY524445 ODC524440:ODC524445 NTG524440:NTG524445 NJK524440:NJK524445 MZO524440:MZO524445 MPS524440:MPS524445 MFW524440:MFW524445 LWA524440:LWA524445 LME524440:LME524445 LCI524440:LCI524445 KSM524440:KSM524445 KIQ524440:KIQ524445 JYU524440:JYU524445 JOY524440:JOY524445 JFC524440:JFC524445 IVG524440:IVG524445 ILK524440:ILK524445 IBO524440:IBO524445 HRS524440:HRS524445 HHW524440:HHW524445 GYA524440:GYA524445 GOE524440:GOE524445 GEI524440:GEI524445 FUM524440:FUM524445 FKQ524440:FKQ524445 FAU524440:FAU524445 EQY524440:EQY524445 EHC524440:EHC524445 DXG524440:DXG524445 DNK524440:DNK524445 DDO524440:DDO524445 CTS524440:CTS524445 CJW524440:CJW524445 CAA524440:CAA524445 BQE524440:BQE524445 BGI524440:BGI524445 AWM524440:AWM524445 AMQ524440:AMQ524445 ACU524440:ACU524445 SY524440:SY524445 JC524440:JC524445 D524440:E524445 WVO458904:WVO458909 WLS458904:WLS458909 WBW458904:WBW458909 VSA458904:VSA458909 VIE458904:VIE458909 UYI458904:UYI458909 UOM458904:UOM458909 UEQ458904:UEQ458909 TUU458904:TUU458909 TKY458904:TKY458909 TBC458904:TBC458909 SRG458904:SRG458909 SHK458904:SHK458909 RXO458904:RXO458909 RNS458904:RNS458909 RDW458904:RDW458909 QUA458904:QUA458909 QKE458904:QKE458909 QAI458904:QAI458909 PQM458904:PQM458909 PGQ458904:PGQ458909 OWU458904:OWU458909 OMY458904:OMY458909 ODC458904:ODC458909 NTG458904:NTG458909 NJK458904:NJK458909 MZO458904:MZO458909 MPS458904:MPS458909 MFW458904:MFW458909 LWA458904:LWA458909 LME458904:LME458909 LCI458904:LCI458909 KSM458904:KSM458909 KIQ458904:KIQ458909 JYU458904:JYU458909 JOY458904:JOY458909 JFC458904:JFC458909 IVG458904:IVG458909 ILK458904:ILK458909 IBO458904:IBO458909 HRS458904:HRS458909 HHW458904:HHW458909 GYA458904:GYA458909 GOE458904:GOE458909 GEI458904:GEI458909 FUM458904:FUM458909 FKQ458904:FKQ458909 FAU458904:FAU458909 EQY458904:EQY458909 EHC458904:EHC458909 DXG458904:DXG458909 DNK458904:DNK458909 DDO458904:DDO458909 CTS458904:CTS458909 CJW458904:CJW458909 CAA458904:CAA458909 BQE458904:BQE458909 BGI458904:BGI458909 AWM458904:AWM458909 AMQ458904:AMQ458909 ACU458904:ACU458909 SY458904:SY458909 JC458904:JC458909 D458904:E458909 WVO393368:WVO393373 WLS393368:WLS393373 WBW393368:WBW393373 VSA393368:VSA393373 VIE393368:VIE393373 UYI393368:UYI393373 UOM393368:UOM393373 UEQ393368:UEQ393373 TUU393368:TUU393373 TKY393368:TKY393373 TBC393368:TBC393373 SRG393368:SRG393373 SHK393368:SHK393373 RXO393368:RXO393373 RNS393368:RNS393373 RDW393368:RDW393373 QUA393368:QUA393373 QKE393368:QKE393373 QAI393368:QAI393373 PQM393368:PQM393373 PGQ393368:PGQ393373 OWU393368:OWU393373 OMY393368:OMY393373 ODC393368:ODC393373 NTG393368:NTG393373 NJK393368:NJK393373 MZO393368:MZO393373 MPS393368:MPS393373 MFW393368:MFW393373 LWA393368:LWA393373 LME393368:LME393373 LCI393368:LCI393373 KSM393368:KSM393373 KIQ393368:KIQ393373 JYU393368:JYU393373 JOY393368:JOY393373 JFC393368:JFC393373 IVG393368:IVG393373 ILK393368:ILK393373 IBO393368:IBO393373 HRS393368:HRS393373 HHW393368:HHW393373 GYA393368:GYA393373 GOE393368:GOE393373 GEI393368:GEI393373 FUM393368:FUM393373 FKQ393368:FKQ393373 FAU393368:FAU393373 EQY393368:EQY393373 EHC393368:EHC393373 DXG393368:DXG393373 DNK393368:DNK393373 DDO393368:DDO393373 CTS393368:CTS393373 CJW393368:CJW393373 CAA393368:CAA393373 BQE393368:BQE393373 BGI393368:BGI393373 AWM393368:AWM393373 AMQ393368:AMQ393373 ACU393368:ACU393373 SY393368:SY393373 JC393368:JC393373 D393368:E393373 WVO327832:WVO327837 WLS327832:WLS327837 WBW327832:WBW327837 VSA327832:VSA327837 VIE327832:VIE327837 UYI327832:UYI327837 UOM327832:UOM327837 UEQ327832:UEQ327837 TUU327832:TUU327837 TKY327832:TKY327837 TBC327832:TBC327837 SRG327832:SRG327837 SHK327832:SHK327837 RXO327832:RXO327837 RNS327832:RNS327837 RDW327832:RDW327837 QUA327832:QUA327837 QKE327832:QKE327837 QAI327832:QAI327837 PQM327832:PQM327837 PGQ327832:PGQ327837 OWU327832:OWU327837 OMY327832:OMY327837 ODC327832:ODC327837 NTG327832:NTG327837 NJK327832:NJK327837 MZO327832:MZO327837 MPS327832:MPS327837 MFW327832:MFW327837 LWA327832:LWA327837 LME327832:LME327837 LCI327832:LCI327837 KSM327832:KSM327837 KIQ327832:KIQ327837 JYU327832:JYU327837 JOY327832:JOY327837 JFC327832:JFC327837 IVG327832:IVG327837 ILK327832:ILK327837 IBO327832:IBO327837 HRS327832:HRS327837 HHW327832:HHW327837 GYA327832:GYA327837 GOE327832:GOE327837 GEI327832:GEI327837 FUM327832:FUM327837 FKQ327832:FKQ327837 FAU327832:FAU327837 EQY327832:EQY327837 EHC327832:EHC327837 DXG327832:DXG327837 DNK327832:DNK327837 DDO327832:DDO327837 CTS327832:CTS327837 CJW327832:CJW327837 CAA327832:CAA327837 BQE327832:BQE327837 BGI327832:BGI327837 AWM327832:AWM327837 AMQ327832:AMQ327837 ACU327832:ACU327837 SY327832:SY327837 JC327832:JC327837 D327832:E327837 WVO262296:WVO262301 WLS262296:WLS262301 WBW262296:WBW262301 VSA262296:VSA262301 VIE262296:VIE262301 UYI262296:UYI262301 UOM262296:UOM262301 UEQ262296:UEQ262301 TUU262296:TUU262301 TKY262296:TKY262301 TBC262296:TBC262301 SRG262296:SRG262301 SHK262296:SHK262301 RXO262296:RXO262301 RNS262296:RNS262301 RDW262296:RDW262301 QUA262296:QUA262301 QKE262296:QKE262301 QAI262296:QAI262301 PQM262296:PQM262301 PGQ262296:PGQ262301 OWU262296:OWU262301 OMY262296:OMY262301 ODC262296:ODC262301 NTG262296:NTG262301 NJK262296:NJK262301 MZO262296:MZO262301 MPS262296:MPS262301 MFW262296:MFW262301 LWA262296:LWA262301 LME262296:LME262301 LCI262296:LCI262301 KSM262296:KSM262301 KIQ262296:KIQ262301 JYU262296:JYU262301 JOY262296:JOY262301 JFC262296:JFC262301 IVG262296:IVG262301 ILK262296:ILK262301 IBO262296:IBO262301 HRS262296:HRS262301 HHW262296:HHW262301 GYA262296:GYA262301 GOE262296:GOE262301 GEI262296:GEI262301 FUM262296:FUM262301 FKQ262296:FKQ262301 FAU262296:FAU262301 EQY262296:EQY262301 EHC262296:EHC262301 DXG262296:DXG262301 DNK262296:DNK262301 DDO262296:DDO262301 CTS262296:CTS262301 CJW262296:CJW262301 CAA262296:CAA262301 BQE262296:BQE262301 BGI262296:BGI262301 AWM262296:AWM262301 AMQ262296:AMQ262301 ACU262296:ACU262301 SY262296:SY262301 JC262296:JC262301 D262296:E262301 WVO196760:WVO196765 WLS196760:WLS196765 WBW196760:WBW196765 VSA196760:VSA196765 VIE196760:VIE196765 UYI196760:UYI196765 UOM196760:UOM196765 UEQ196760:UEQ196765 TUU196760:TUU196765 TKY196760:TKY196765 TBC196760:TBC196765 SRG196760:SRG196765 SHK196760:SHK196765 RXO196760:RXO196765 RNS196760:RNS196765 RDW196760:RDW196765 QUA196760:QUA196765 QKE196760:QKE196765 QAI196760:QAI196765 PQM196760:PQM196765 PGQ196760:PGQ196765 OWU196760:OWU196765 OMY196760:OMY196765 ODC196760:ODC196765 NTG196760:NTG196765 NJK196760:NJK196765 MZO196760:MZO196765 MPS196760:MPS196765 MFW196760:MFW196765 LWA196760:LWA196765 LME196760:LME196765 LCI196760:LCI196765 KSM196760:KSM196765 KIQ196760:KIQ196765 JYU196760:JYU196765 JOY196760:JOY196765 JFC196760:JFC196765 IVG196760:IVG196765 ILK196760:ILK196765 IBO196760:IBO196765 HRS196760:HRS196765 HHW196760:HHW196765 GYA196760:GYA196765 GOE196760:GOE196765 GEI196760:GEI196765 FUM196760:FUM196765 FKQ196760:FKQ196765 FAU196760:FAU196765 EQY196760:EQY196765 EHC196760:EHC196765 DXG196760:DXG196765 DNK196760:DNK196765 DDO196760:DDO196765 CTS196760:CTS196765 CJW196760:CJW196765 CAA196760:CAA196765 BQE196760:BQE196765 BGI196760:BGI196765 AWM196760:AWM196765 AMQ196760:AMQ196765 ACU196760:ACU196765 SY196760:SY196765 JC196760:JC196765 D196760:E196765 WVO131224:WVO131229 WLS131224:WLS131229 WBW131224:WBW131229 VSA131224:VSA131229 VIE131224:VIE131229 UYI131224:UYI131229 UOM131224:UOM131229 UEQ131224:UEQ131229 TUU131224:TUU131229 TKY131224:TKY131229 TBC131224:TBC131229 SRG131224:SRG131229 SHK131224:SHK131229 RXO131224:RXO131229 RNS131224:RNS131229 RDW131224:RDW131229 QUA131224:QUA131229 QKE131224:QKE131229 QAI131224:QAI131229 PQM131224:PQM131229 PGQ131224:PGQ131229 OWU131224:OWU131229 OMY131224:OMY131229 ODC131224:ODC131229 NTG131224:NTG131229 NJK131224:NJK131229 MZO131224:MZO131229 MPS131224:MPS131229 MFW131224:MFW131229 LWA131224:LWA131229 LME131224:LME131229 LCI131224:LCI131229 KSM131224:KSM131229 KIQ131224:KIQ131229 JYU131224:JYU131229 JOY131224:JOY131229 JFC131224:JFC131229 IVG131224:IVG131229 ILK131224:ILK131229 IBO131224:IBO131229 HRS131224:HRS131229 HHW131224:HHW131229 GYA131224:GYA131229 GOE131224:GOE131229 GEI131224:GEI131229 FUM131224:FUM131229 FKQ131224:FKQ131229 FAU131224:FAU131229 EQY131224:EQY131229 EHC131224:EHC131229 DXG131224:DXG131229 DNK131224:DNK131229 DDO131224:DDO131229 CTS131224:CTS131229 CJW131224:CJW131229 CAA131224:CAA131229 BQE131224:BQE131229 BGI131224:BGI131229 AWM131224:AWM131229 AMQ131224:AMQ131229 ACU131224:ACU131229 SY131224:SY131229 JC131224:JC131229 D131224:E131229 WVO65688:WVO65693 WLS65688:WLS65693 WBW65688:WBW65693 VSA65688:VSA65693 VIE65688:VIE65693 UYI65688:UYI65693 UOM65688:UOM65693 UEQ65688:UEQ65693 TUU65688:TUU65693 TKY65688:TKY65693 TBC65688:TBC65693 SRG65688:SRG65693 SHK65688:SHK65693 RXO65688:RXO65693 RNS65688:RNS65693 RDW65688:RDW65693 QUA65688:QUA65693 QKE65688:QKE65693 QAI65688:QAI65693 PQM65688:PQM65693 PGQ65688:PGQ65693 OWU65688:OWU65693 OMY65688:OMY65693 ODC65688:ODC65693 NTG65688:NTG65693 NJK65688:NJK65693 MZO65688:MZO65693 MPS65688:MPS65693 MFW65688:MFW65693 LWA65688:LWA65693 LME65688:LME65693 LCI65688:LCI65693 KSM65688:KSM65693 KIQ65688:KIQ65693 JYU65688:JYU65693 JOY65688:JOY65693 JFC65688:JFC65693 IVG65688:IVG65693 ILK65688:ILK65693 IBO65688:IBO65693 HRS65688:HRS65693 HHW65688:HHW65693 GYA65688:GYA65693 GOE65688:GOE65693 GEI65688:GEI65693 FUM65688:FUM65693 FKQ65688:FKQ65693 FAU65688:FAU65693 EQY65688:EQY65693 EHC65688:EHC65693 DXG65688:DXG65693 DNK65688:DNK65693 DDO65688:DDO65693 CTS65688:CTS65693 CJW65688:CJW65693 CAA65688:CAA65693 BQE65688:BQE65693 BGI65688:BGI65693 AWM65688:AWM65693 AMQ65688:AMQ65693 ACU65688:ACU65693 SY65688:SY65693 JC65688:JC65693 D65688:E65693 WVO983200:WVO983205 WLS983200:WLS983205 WBW983200:WBW983205 VSA983200:VSA983205 VIE983200:VIE983205 UYI983200:UYI983205 UOM983200:UOM983205 UEQ983200:UEQ983205 TUU983200:TUU983205 TKY983200:TKY983205 TBC983200:TBC983205 SRG983200:SRG983205 SHK983200:SHK983205 RXO983200:RXO983205 RNS983200:RNS983205 RDW983200:RDW983205 QUA983200:QUA983205 QKE983200:QKE983205 QAI983200:QAI983205 PQM983200:PQM983205 PGQ983200:PGQ983205 OWU983200:OWU983205 OMY983200:OMY983205 ODC983200:ODC983205 NTG983200:NTG983205 NJK983200:NJK983205 MZO983200:MZO983205 MPS983200:MPS983205 MFW983200:MFW983205 LWA983200:LWA983205 LME983200:LME983205 LCI983200:LCI983205 KSM983200:KSM983205 KIQ983200:KIQ983205 JYU983200:JYU983205 JOY983200:JOY983205 JFC983200:JFC983205 IVG983200:IVG983205 ILK983200:ILK983205 IBO983200:IBO983205 HRS983200:HRS983205 HHW983200:HHW983205 GYA983200:GYA983205 GOE983200:GOE983205 GEI983200:GEI983205 FUM983200:FUM983205 FKQ983200:FKQ983205 FAU983200:FAU983205 EQY983200:EQY983205 EHC983200:EHC983205 DXG983200:DXG983205 DNK983200:DNK983205 DDO983200:DDO983205 CTS983200:CTS983205 CJW983200:CJW983205 CAA983200:CAA983205 BQE983200:BQE983205 BGI983200:BGI983205 AWM983200:AWM983205 AMQ983200:AMQ983205 ACU983200:ACU983205 SY983200:SY983205 JC983200:JC983205 D983200:E983205 WVO917664:WVO917669 WLS917664:WLS917669 WBW917664:WBW917669 VSA917664:VSA917669 VIE917664:VIE917669 UYI917664:UYI917669 UOM917664:UOM917669 UEQ917664:UEQ917669 TUU917664:TUU917669 TKY917664:TKY917669 TBC917664:TBC917669 SRG917664:SRG917669 SHK917664:SHK917669 RXO917664:RXO917669 RNS917664:RNS917669 RDW917664:RDW917669 QUA917664:QUA917669 QKE917664:QKE917669 QAI917664:QAI917669 PQM917664:PQM917669 PGQ917664:PGQ917669 OWU917664:OWU917669 OMY917664:OMY917669 ODC917664:ODC917669 NTG917664:NTG917669 NJK917664:NJK917669 MZO917664:MZO917669 MPS917664:MPS917669 MFW917664:MFW917669 LWA917664:LWA917669 LME917664:LME917669 LCI917664:LCI917669 KSM917664:KSM917669 KIQ917664:KIQ917669 JYU917664:JYU917669 JOY917664:JOY917669 JFC917664:JFC917669 IVG917664:IVG917669 ILK917664:ILK917669 IBO917664:IBO917669 HRS917664:HRS917669 HHW917664:HHW917669 GYA917664:GYA917669 GOE917664:GOE917669 GEI917664:GEI917669 FUM917664:FUM917669 FKQ917664:FKQ917669 FAU917664:FAU917669 EQY917664:EQY917669 EHC917664:EHC917669 DXG917664:DXG917669 DNK917664:DNK917669 DDO917664:DDO917669 CTS917664:CTS917669 CJW917664:CJW917669 CAA917664:CAA917669 BQE917664:BQE917669 BGI917664:BGI917669 AWM917664:AWM917669 AMQ917664:AMQ917669 ACU917664:ACU917669 SY917664:SY917669 JC917664:JC917669 D917664:E917669 WVO852128:WVO852133 WLS852128:WLS852133 WBW852128:WBW852133 VSA852128:VSA852133 VIE852128:VIE852133 UYI852128:UYI852133 UOM852128:UOM852133 UEQ852128:UEQ852133 TUU852128:TUU852133 TKY852128:TKY852133 TBC852128:TBC852133 SRG852128:SRG852133 SHK852128:SHK852133 RXO852128:RXO852133 RNS852128:RNS852133 RDW852128:RDW852133 QUA852128:QUA852133 QKE852128:QKE852133 QAI852128:QAI852133 PQM852128:PQM852133 PGQ852128:PGQ852133 OWU852128:OWU852133 OMY852128:OMY852133 ODC852128:ODC852133 NTG852128:NTG852133 NJK852128:NJK852133 MZO852128:MZO852133 MPS852128:MPS852133 MFW852128:MFW852133 LWA852128:LWA852133 LME852128:LME852133 LCI852128:LCI852133 KSM852128:KSM852133 KIQ852128:KIQ852133 JYU852128:JYU852133 JOY852128:JOY852133 JFC852128:JFC852133 IVG852128:IVG852133 ILK852128:ILK852133 IBO852128:IBO852133 HRS852128:HRS852133 HHW852128:HHW852133 GYA852128:GYA852133 GOE852128:GOE852133 GEI852128:GEI852133 FUM852128:FUM852133 FKQ852128:FKQ852133 FAU852128:FAU852133 EQY852128:EQY852133 EHC852128:EHC852133 DXG852128:DXG852133 DNK852128:DNK852133 DDO852128:DDO852133 CTS852128:CTS852133 CJW852128:CJW852133 CAA852128:CAA852133 BQE852128:BQE852133 BGI852128:BGI852133 AWM852128:AWM852133 AMQ852128:AMQ852133 ACU852128:ACU852133 SY852128:SY852133 JC852128:JC852133 D852128:E852133 WVO786592:WVO786597 WLS786592:WLS786597 WBW786592:WBW786597 VSA786592:VSA786597 VIE786592:VIE786597 UYI786592:UYI786597 UOM786592:UOM786597 UEQ786592:UEQ786597 TUU786592:TUU786597 TKY786592:TKY786597 TBC786592:TBC786597 SRG786592:SRG786597 SHK786592:SHK786597 RXO786592:RXO786597 RNS786592:RNS786597 RDW786592:RDW786597 QUA786592:QUA786597 QKE786592:QKE786597 QAI786592:QAI786597 PQM786592:PQM786597 PGQ786592:PGQ786597 OWU786592:OWU786597 OMY786592:OMY786597 ODC786592:ODC786597 NTG786592:NTG786597 NJK786592:NJK786597 MZO786592:MZO786597 MPS786592:MPS786597 MFW786592:MFW786597 LWA786592:LWA786597 LME786592:LME786597 LCI786592:LCI786597 KSM786592:KSM786597 KIQ786592:KIQ786597 JYU786592:JYU786597 JOY786592:JOY786597 JFC786592:JFC786597 IVG786592:IVG786597 ILK786592:ILK786597 IBO786592:IBO786597 HRS786592:HRS786597 HHW786592:HHW786597 GYA786592:GYA786597 GOE786592:GOE786597 GEI786592:GEI786597 FUM786592:FUM786597 FKQ786592:FKQ786597 FAU786592:FAU786597 EQY786592:EQY786597 EHC786592:EHC786597 DXG786592:DXG786597 DNK786592:DNK786597 DDO786592:DDO786597 CTS786592:CTS786597 CJW786592:CJW786597 CAA786592:CAA786597 BQE786592:BQE786597 BGI786592:BGI786597 AWM786592:AWM786597 AMQ786592:AMQ786597 ACU786592:ACU786597 SY786592:SY786597 JC786592:JC786597 D786592:E786597 WVO721056:WVO721061 WLS721056:WLS721061 WBW721056:WBW721061 VSA721056:VSA721061 VIE721056:VIE721061 UYI721056:UYI721061 UOM721056:UOM721061 UEQ721056:UEQ721061 TUU721056:TUU721061 TKY721056:TKY721061 TBC721056:TBC721061 SRG721056:SRG721061 SHK721056:SHK721061 RXO721056:RXO721061 RNS721056:RNS721061 RDW721056:RDW721061 QUA721056:QUA721061 QKE721056:QKE721061 QAI721056:QAI721061 PQM721056:PQM721061 PGQ721056:PGQ721061 OWU721056:OWU721061 OMY721056:OMY721061 ODC721056:ODC721061 NTG721056:NTG721061 NJK721056:NJK721061 MZO721056:MZO721061 MPS721056:MPS721061 MFW721056:MFW721061 LWA721056:LWA721061 LME721056:LME721061 LCI721056:LCI721061 KSM721056:KSM721061 KIQ721056:KIQ721061 JYU721056:JYU721061 JOY721056:JOY721061 JFC721056:JFC721061 IVG721056:IVG721061 ILK721056:ILK721061 IBO721056:IBO721061 HRS721056:HRS721061 HHW721056:HHW721061 GYA721056:GYA721061 GOE721056:GOE721061 GEI721056:GEI721061 FUM721056:FUM721061 FKQ721056:FKQ721061 FAU721056:FAU721061 EQY721056:EQY721061 EHC721056:EHC721061 DXG721056:DXG721061 DNK721056:DNK721061 DDO721056:DDO721061 CTS721056:CTS721061 CJW721056:CJW721061 CAA721056:CAA721061 BQE721056:BQE721061 BGI721056:BGI721061 AWM721056:AWM721061 AMQ721056:AMQ721061 ACU721056:ACU721061 SY721056:SY721061 JC721056:JC721061 D721056:E721061 WVO655520:WVO655525 WLS655520:WLS655525 WBW655520:WBW655525 VSA655520:VSA655525 VIE655520:VIE655525 UYI655520:UYI655525 UOM655520:UOM655525 UEQ655520:UEQ655525 TUU655520:TUU655525 TKY655520:TKY655525 TBC655520:TBC655525 SRG655520:SRG655525 SHK655520:SHK655525 RXO655520:RXO655525 RNS655520:RNS655525 RDW655520:RDW655525 QUA655520:QUA655525 QKE655520:QKE655525 QAI655520:QAI655525 PQM655520:PQM655525 PGQ655520:PGQ655525 OWU655520:OWU655525 OMY655520:OMY655525 ODC655520:ODC655525 NTG655520:NTG655525 NJK655520:NJK655525 MZO655520:MZO655525 MPS655520:MPS655525 MFW655520:MFW655525 LWA655520:LWA655525 LME655520:LME655525 LCI655520:LCI655525 KSM655520:KSM655525 KIQ655520:KIQ655525 JYU655520:JYU655525 JOY655520:JOY655525 JFC655520:JFC655525 IVG655520:IVG655525 ILK655520:ILK655525 IBO655520:IBO655525 HRS655520:HRS655525 HHW655520:HHW655525 GYA655520:GYA655525 GOE655520:GOE655525 GEI655520:GEI655525 FUM655520:FUM655525 FKQ655520:FKQ655525 FAU655520:FAU655525 EQY655520:EQY655525 EHC655520:EHC655525 DXG655520:DXG655525 DNK655520:DNK655525 DDO655520:DDO655525 CTS655520:CTS655525 CJW655520:CJW655525 CAA655520:CAA655525 BQE655520:BQE655525 BGI655520:BGI655525 AWM655520:AWM655525 AMQ655520:AMQ655525 ACU655520:ACU655525 SY655520:SY655525 JC655520:JC655525 D655520:E655525 WVO589984:WVO589989 WLS589984:WLS589989 WBW589984:WBW589989 VSA589984:VSA589989 VIE589984:VIE589989 UYI589984:UYI589989 UOM589984:UOM589989 UEQ589984:UEQ589989 TUU589984:TUU589989 TKY589984:TKY589989 TBC589984:TBC589989 SRG589984:SRG589989 SHK589984:SHK589989 RXO589984:RXO589989 RNS589984:RNS589989 RDW589984:RDW589989 QUA589984:QUA589989 QKE589984:QKE589989 QAI589984:QAI589989 PQM589984:PQM589989 PGQ589984:PGQ589989 OWU589984:OWU589989 OMY589984:OMY589989 ODC589984:ODC589989 NTG589984:NTG589989 NJK589984:NJK589989 MZO589984:MZO589989 MPS589984:MPS589989 MFW589984:MFW589989 LWA589984:LWA589989 LME589984:LME589989 LCI589984:LCI589989 KSM589984:KSM589989 KIQ589984:KIQ589989 JYU589984:JYU589989 JOY589984:JOY589989 JFC589984:JFC589989 IVG589984:IVG589989 ILK589984:ILK589989 IBO589984:IBO589989 HRS589984:HRS589989 HHW589984:HHW589989 GYA589984:GYA589989 GOE589984:GOE589989 GEI589984:GEI589989 FUM589984:FUM589989 FKQ589984:FKQ589989 FAU589984:FAU589989 EQY589984:EQY589989 EHC589984:EHC589989 DXG589984:DXG589989 DNK589984:DNK589989 DDO589984:DDO589989 CTS589984:CTS589989 CJW589984:CJW589989 CAA589984:CAA589989 BQE589984:BQE589989 BGI589984:BGI589989 AWM589984:AWM589989 AMQ589984:AMQ589989 ACU589984:ACU589989 SY589984:SY589989 JC589984:JC589989 D589984:E589989 WVO524448:WVO524453 WLS524448:WLS524453 WBW524448:WBW524453 VSA524448:VSA524453 VIE524448:VIE524453 UYI524448:UYI524453 UOM524448:UOM524453 UEQ524448:UEQ524453 TUU524448:TUU524453 TKY524448:TKY524453 TBC524448:TBC524453 SRG524448:SRG524453 SHK524448:SHK524453 RXO524448:RXO524453 RNS524448:RNS524453 RDW524448:RDW524453 QUA524448:QUA524453 QKE524448:QKE524453 QAI524448:QAI524453 PQM524448:PQM524453 PGQ524448:PGQ524453 OWU524448:OWU524453 OMY524448:OMY524453 ODC524448:ODC524453 NTG524448:NTG524453 NJK524448:NJK524453 MZO524448:MZO524453 MPS524448:MPS524453 MFW524448:MFW524453 LWA524448:LWA524453 LME524448:LME524453 LCI524448:LCI524453 KSM524448:KSM524453 KIQ524448:KIQ524453 JYU524448:JYU524453 JOY524448:JOY524453 JFC524448:JFC524453 IVG524448:IVG524453 ILK524448:ILK524453 IBO524448:IBO524453 HRS524448:HRS524453 HHW524448:HHW524453 GYA524448:GYA524453 GOE524448:GOE524453 GEI524448:GEI524453 FUM524448:FUM524453 FKQ524448:FKQ524453 FAU524448:FAU524453 EQY524448:EQY524453 EHC524448:EHC524453 DXG524448:DXG524453 DNK524448:DNK524453 DDO524448:DDO524453 CTS524448:CTS524453 CJW524448:CJW524453 CAA524448:CAA524453 BQE524448:BQE524453 BGI524448:BGI524453 AWM524448:AWM524453 AMQ524448:AMQ524453 ACU524448:ACU524453 SY524448:SY524453 JC524448:JC524453 D524448:E524453 WVO458912:WVO458917 WLS458912:WLS458917 WBW458912:WBW458917 VSA458912:VSA458917 VIE458912:VIE458917 UYI458912:UYI458917 UOM458912:UOM458917 UEQ458912:UEQ458917 TUU458912:TUU458917 TKY458912:TKY458917 TBC458912:TBC458917 SRG458912:SRG458917 SHK458912:SHK458917 RXO458912:RXO458917 RNS458912:RNS458917 RDW458912:RDW458917 QUA458912:QUA458917 QKE458912:QKE458917 QAI458912:QAI458917 PQM458912:PQM458917 PGQ458912:PGQ458917 OWU458912:OWU458917 OMY458912:OMY458917 ODC458912:ODC458917 NTG458912:NTG458917 NJK458912:NJK458917 MZO458912:MZO458917 MPS458912:MPS458917 MFW458912:MFW458917 LWA458912:LWA458917 LME458912:LME458917 LCI458912:LCI458917 KSM458912:KSM458917 KIQ458912:KIQ458917 JYU458912:JYU458917 JOY458912:JOY458917 JFC458912:JFC458917 IVG458912:IVG458917 ILK458912:ILK458917 IBO458912:IBO458917 HRS458912:HRS458917 HHW458912:HHW458917 GYA458912:GYA458917 GOE458912:GOE458917 GEI458912:GEI458917 FUM458912:FUM458917 FKQ458912:FKQ458917 FAU458912:FAU458917 EQY458912:EQY458917 EHC458912:EHC458917 DXG458912:DXG458917 DNK458912:DNK458917 DDO458912:DDO458917 CTS458912:CTS458917 CJW458912:CJW458917 CAA458912:CAA458917 BQE458912:BQE458917 BGI458912:BGI458917 AWM458912:AWM458917 AMQ458912:AMQ458917 ACU458912:ACU458917 SY458912:SY458917 JC458912:JC458917 D458912:E458917 WVO393376:WVO393381 WLS393376:WLS393381 WBW393376:WBW393381 VSA393376:VSA393381 VIE393376:VIE393381 UYI393376:UYI393381 UOM393376:UOM393381 UEQ393376:UEQ393381 TUU393376:TUU393381 TKY393376:TKY393381 TBC393376:TBC393381 SRG393376:SRG393381 SHK393376:SHK393381 RXO393376:RXO393381 RNS393376:RNS393381 RDW393376:RDW393381 QUA393376:QUA393381 QKE393376:QKE393381 QAI393376:QAI393381 PQM393376:PQM393381 PGQ393376:PGQ393381 OWU393376:OWU393381 OMY393376:OMY393381 ODC393376:ODC393381 NTG393376:NTG393381 NJK393376:NJK393381 MZO393376:MZO393381 MPS393376:MPS393381 MFW393376:MFW393381 LWA393376:LWA393381 LME393376:LME393381 LCI393376:LCI393381 KSM393376:KSM393381 KIQ393376:KIQ393381 JYU393376:JYU393381 JOY393376:JOY393381 JFC393376:JFC393381 IVG393376:IVG393381 ILK393376:ILK393381 IBO393376:IBO393381 HRS393376:HRS393381 HHW393376:HHW393381 GYA393376:GYA393381 GOE393376:GOE393381 GEI393376:GEI393381 FUM393376:FUM393381 FKQ393376:FKQ393381 FAU393376:FAU393381 EQY393376:EQY393381 EHC393376:EHC393381 DXG393376:DXG393381 DNK393376:DNK393381 DDO393376:DDO393381 CTS393376:CTS393381 CJW393376:CJW393381 CAA393376:CAA393381 BQE393376:BQE393381 BGI393376:BGI393381 AWM393376:AWM393381 AMQ393376:AMQ393381 ACU393376:ACU393381 SY393376:SY393381 JC393376:JC393381 D393376:E393381 WVO327840:WVO327845 WLS327840:WLS327845 WBW327840:WBW327845 VSA327840:VSA327845 VIE327840:VIE327845 UYI327840:UYI327845 UOM327840:UOM327845 UEQ327840:UEQ327845 TUU327840:TUU327845 TKY327840:TKY327845 TBC327840:TBC327845 SRG327840:SRG327845 SHK327840:SHK327845 RXO327840:RXO327845 RNS327840:RNS327845 RDW327840:RDW327845 QUA327840:QUA327845 QKE327840:QKE327845 QAI327840:QAI327845 PQM327840:PQM327845 PGQ327840:PGQ327845 OWU327840:OWU327845 OMY327840:OMY327845 ODC327840:ODC327845 NTG327840:NTG327845 NJK327840:NJK327845 MZO327840:MZO327845 MPS327840:MPS327845 MFW327840:MFW327845 LWA327840:LWA327845 LME327840:LME327845 LCI327840:LCI327845 KSM327840:KSM327845 KIQ327840:KIQ327845 JYU327840:JYU327845 JOY327840:JOY327845 JFC327840:JFC327845 IVG327840:IVG327845 ILK327840:ILK327845 IBO327840:IBO327845 HRS327840:HRS327845 HHW327840:HHW327845 GYA327840:GYA327845 GOE327840:GOE327845 GEI327840:GEI327845 FUM327840:FUM327845 FKQ327840:FKQ327845 FAU327840:FAU327845 EQY327840:EQY327845 EHC327840:EHC327845 DXG327840:DXG327845 DNK327840:DNK327845 DDO327840:DDO327845 CTS327840:CTS327845 CJW327840:CJW327845 CAA327840:CAA327845 BQE327840:BQE327845 BGI327840:BGI327845 AWM327840:AWM327845 AMQ327840:AMQ327845 ACU327840:ACU327845 SY327840:SY327845 JC327840:JC327845 D327840:E327845 WVO262304:WVO262309 WLS262304:WLS262309 WBW262304:WBW262309 VSA262304:VSA262309 VIE262304:VIE262309 UYI262304:UYI262309 UOM262304:UOM262309 UEQ262304:UEQ262309 TUU262304:TUU262309 TKY262304:TKY262309 TBC262304:TBC262309 SRG262304:SRG262309 SHK262304:SHK262309 RXO262304:RXO262309 RNS262304:RNS262309 RDW262304:RDW262309 QUA262304:QUA262309 QKE262304:QKE262309 QAI262304:QAI262309 PQM262304:PQM262309 PGQ262304:PGQ262309 OWU262304:OWU262309 OMY262304:OMY262309 ODC262304:ODC262309 NTG262304:NTG262309 NJK262304:NJK262309 MZO262304:MZO262309 MPS262304:MPS262309 MFW262304:MFW262309 LWA262304:LWA262309 LME262304:LME262309 LCI262304:LCI262309 KSM262304:KSM262309 KIQ262304:KIQ262309 JYU262304:JYU262309 JOY262304:JOY262309 JFC262304:JFC262309 IVG262304:IVG262309 ILK262304:ILK262309 IBO262304:IBO262309 HRS262304:HRS262309 HHW262304:HHW262309 GYA262304:GYA262309 GOE262304:GOE262309 GEI262304:GEI262309 FUM262304:FUM262309 FKQ262304:FKQ262309 FAU262304:FAU262309 EQY262304:EQY262309 EHC262304:EHC262309 DXG262304:DXG262309 DNK262304:DNK262309 DDO262304:DDO262309 CTS262304:CTS262309 CJW262304:CJW262309 CAA262304:CAA262309 BQE262304:BQE262309 BGI262304:BGI262309 AWM262304:AWM262309 AMQ262304:AMQ262309 ACU262304:ACU262309 SY262304:SY262309 JC262304:JC262309 D262304:E262309 WVO196768:WVO196773 WLS196768:WLS196773 WBW196768:WBW196773 VSA196768:VSA196773 VIE196768:VIE196773 UYI196768:UYI196773 UOM196768:UOM196773 UEQ196768:UEQ196773 TUU196768:TUU196773 TKY196768:TKY196773 TBC196768:TBC196773 SRG196768:SRG196773 SHK196768:SHK196773 RXO196768:RXO196773 RNS196768:RNS196773 RDW196768:RDW196773 QUA196768:QUA196773 QKE196768:QKE196773 QAI196768:QAI196773 PQM196768:PQM196773 PGQ196768:PGQ196773 OWU196768:OWU196773 OMY196768:OMY196773 ODC196768:ODC196773 NTG196768:NTG196773 NJK196768:NJK196773 MZO196768:MZO196773 MPS196768:MPS196773 MFW196768:MFW196773 LWA196768:LWA196773 LME196768:LME196773 LCI196768:LCI196773 KSM196768:KSM196773 KIQ196768:KIQ196773 JYU196768:JYU196773 JOY196768:JOY196773 JFC196768:JFC196773 IVG196768:IVG196773 ILK196768:ILK196773 IBO196768:IBO196773 HRS196768:HRS196773 HHW196768:HHW196773 GYA196768:GYA196773 GOE196768:GOE196773 GEI196768:GEI196773 FUM196768:FUM196773 FKQ196768:FKQ196773 FAU196768:FAU196773 EQY196768:EQY196773 EHC196768:EHC196773 DXG196768:DXG196773 DNK196768:DNK196773 DDO196768:DDO196773 CTS196768:CTS196773 CJW196768:CJW196773 CAA196768:CAA196773 BQE196768:BQE196773 BGI196768:BGI196773 AWM196768:AWM196773 AMQ196768:AMQ196773 ACU196768:ACU196773 SY196768:SY196773 JC196768:JC196773 D196768:E196773 WVO131232:WVO131237 WLS131232:WLS131237 WBW131232:WBW131237 VSA131232:VSA131237 VIE131232:VIE131237 UYI131232:UYI131237 UOM131232:UOM131237 UEQ131232:UEQ131237 TUU131232:TUU131237 TKY131232:TKY131237 TBC131232:TBC131237 SRG131232:SRG131237 SHK131232:SHK131237 RXO131232:RXO131237 RNS131232:RNS131237 RDW131232:RDW131237 QUA131232:QUA131237 QKE131232:QKE131237 QAI131232:QAI131237 PQM131232:PQM131237 PGQ131232:PGQ131237 OWU131232:OWU131237 OMY131232:OMY131237 ODC131232:ODC131237 NTG131232:NTG131237 NJK131232:NJK131237 MZO131232:MZO131237 MPS131232:MPS131237 MFW131232:MFW131237 LWA131232:LWA131237 LME131232:LME131237 LCI131232:LCI131237 KSM131232:KSM131237 KIQ131232:KIQ131237 JYU131232:JYU131237 JOY131232:JOY131237 JFC131232:JFC131237 IVG131232:IVG131237 ILK131232:ILK131237 IBO131232:IBO131237 HRS131232:HRS131237 HHW131232:HHW131237 GYA131232:GYA131237 GOE131232:GOE131237 GEI131232:GEI131237 FUM131232:FUM131237 FKQ131232:FKQ131237 FAU131232:FAU131237 EQY131232:EQY131237 EHC131232:EHC131237 DXG131232:DXG131237 DNK131232:DNK131237 DDO131232:DDO131237 CTS131232:CTS131237 CJW131232:CJW131237 CAA131232:CAA131237 BQE131232:BQE131237 BGI131232:BGI131237 AWM131232:AWM131237 AMQ131232:AMQ131237 ACU131232:ACU131237 SY131232:SY131237 JC131232:JC131237 D131232:E131237 WVO65696:WVO65701 WLS65696:WLS65701 WBW65696:WBW65701 VSA65696:VSA65701 VIE65696:VIE65701 UYI65696:UYI65701 UOM65696:UOM65701 UEQ65696:UEQ65701 TUU65696:TUU65701 TKY65696:TKY65701 TBC65696:TBC65701 SRG65696:SRG65701 SHK65696:SHK65701 RXO65696:RXO65701 RNS65696:RNS65701 RDW65696:RDW65701 QUA65696:QUA65701 QKE65696:QKE65701 QAI65696:QAI65701 PQM65696:PQM65701 PGQ65696:PGQ65701 OWU65696:OWU65701 OMY65696:OMY65701 ODC65696:ODC65701 NTG65696:NTG65701 NJK65696:NJK65701 MZO65696:MZO65701 MPS65696:MPS65701 MFW65696:MFW65701 LWA65696:LWA65701 LME65696:LME65701 LCI65696:LCI65701 KSM65696:KSM65701 KIQ65696:KIQ65701 JYU65696:JYU65701 JOY65696:JOY65701 JFC65696:JFC65701 IVG65696:IVG65701 ILK65696:ILK65701 IBO65696:IBO65701 HRS65696:HRS65701 HHW65696:HHW65701 GYA65696:GYA65701 GOE65696:GOE65701 GEI65696:GEI65701 FUM65696:FUM65701 FKQ65696:FKQ65701 FAU65696:FAU65701 EQY65696:EQY65701 EHC65696:EHC65701 DXG65696:DXG65701 DNK65696:DNK65701 DDO65696:DDO65701 CTS65696:CTS65701 CJW65696:CJW65701 CAA65696:CAA65701 BQE65696:BQE65701 BGI65696:BGI65701 AWM65696:AWM65701 AMQ65696:AMQ65701 ACU65696:ACU65701 SY65696:SY65701 JC65696:JC65701 D65696:E65701 WVO983208:WVO983213 WLS983208:WLS983213 WBW983208:WBW983213 VSA983208:VSA983213 VIE983208:VIE983213 UYI983208:UYI983213 UOM983208:UOM983213 UEQ983208:UEQ983213 TUU983208:TUU983213 TKY983208:TKY983213 TBC983208:TBC983213 SRG983208:SRG983213 SHK983208:SHK983213 RXO983208:RXO983213 RNS983208:RNS983213 RDW983208:RDW983213 QUA983208:QUA983213 QKE983208:QKE983213 QAI983208:QAI983213 PQM983208:PQM983213 PGQ983208:PGQ983213 OWU983208:OWU983213 OMY983208:OMY983213 ODC983208:ODC983213 NTG983208:NTG983213 NJK983208:NJK983213 MZO983208:MZO983213 MPS983208:MPS983213 MFW983208:MFW983213 LWA983208:LWA983213 LME983208:LME983213 LCI983208:LCI983213 KSM983208:KSM983213 KIQ983208:KIQ983213 JYU983208:JYU983213 JOY983208:JOY983213 JFC983208:JFC983213 IVG983208:IVG983213 ILK983208:ILK983213 IBO983208:IBO983213 HRS983208:HRS983213 HHW983208:HHW983213 GYA983208:GYA983213 GOE983208:GOE983213 GEI983208:GEI983213 FUM983208:FUM983213 FKQ983208:FKQ983213 FAU983208:FAU983213 EQY983208:EQY983213 EHC983208:EHC983213 DXG983208:DXG983213 DNK983208:DNK983213 DDO983208:DDO983213 CTS983208:CTS983213 CJW983208:CJW983213 CAA983208:CAA983213 BQE983208:BQE983213 BGI983208:BGI983213 AWM983208:AWM983213 AMQ983208:AMQ983213 ACU983208:ACU983213 SY983208:SY983213 JC983208:JC983213 D983208:E983213 WVO917672:WVO917677 WLS917672:WLS917677 WBW917672:WBW917677 VSA917672:VSA917677 VIE917672:VIE917677 UYI917672:UYI917677 UOM917672:UOM917677 UEQ917672:UEQ917677 TUU917672:TUU917677 TKY917672:TKY917677 TBC917672:TBC917677 SRG917672:SRG917677 SHK917672:SHK917677 RXO917672:RXO917677 RNS917672:RNS917677 RDW917672:RDW917677 QUA917672:QUA917677 QKE917672:QKE917677 QAI917672:QAI917677 PQM917672:PQM917677 PGQ917672:PGQ917677 OWU917672:OWU917677 OMY917672:OMY917677 ODC917672:ODC917677 NTG917672:NTG917677 NJK917672:NJK917677 MZO917672:MZO917677 MPS917672:MPS917677 MFW917672:MFW917677 LWA917672:LWA917677 LME917672:LME917677 LCI917672:LCI917677 KSM917672:KSM917677 KIQ917672:KIQ917677 JYU917672:JYU917677 JOY917672:JOY917677 JFC917672:JFC917677 IVG917672:IVG917677 ILK917672:ILK917677 IBO917672:IBO917677 HRS917672:HRS917677 HHW917672:HHW917677 GYA917672:GYA917677 GOE917672:GOE917677 GEI917672:GEI917677 FUM917672:FUM917677 FKQ917672:FKQ917677 FAU917672:FAU917677 EQY917672:EQY917677 EHC917672:EHC917677 DXG917672:DXG917677 DNK917672:DNK917677 DDO917672:DDO917677 CTS917672:CTS917677 CJW917672:CJW917677 CAA917672:CAA917677 BQE917672:BQE917677 BGI917672:BGI917677 AWM917672:AWM917677 AMQ917672:AMQ917677 ACU917672:ACU917677 SY917672:SY917677 JC917672:JC917677 D917672:E917677 WVO852136:WVO852141 WLS852136:WLS852141 WBW852136:WBW852141 VSA852136:VSA852141 VIE852136:VIE852141 UYI852136:UYI852141 UOM852136:UOM852141 UEQ852136:UEQ852141 TUU852136:TUU852141 TKY852136:TKY852141 TBC852136:TBC852141 SRG852136:SRG852141 SHK852136:SHK852141 RXO852136:RXO852141 RNS852136:RNS852141 RDW852136:RDW852141 QUA852136:QUA852141 QKE852136:QKE852141 QAI852136:QAI852141 PQM852136:PQM852141 PGQ852136:PGQ852141 OWU852136:OWU852141 OMY852136:OMY852141 ODC852136:ODC852141 NTG852136:NTG852141 NJK852136:NJK852141 MZO852136:MZO852141 MPS852136:MPS852141 MFW852136:MFW852141 LWA852136:LWA852141 LME852136:LME852141 LCI852136:LCI852141 KSM852136:KSM852141 KIQ852136:KIQ852141 JYU852136:JYU852141 JOY852136:JOY852141 JFC852136:JFC852141 IVG852136:IVG852141 ILK852136:ILK852141 IBO852136:IBO852141 HRS852136:HRS852141 HHW852136:HHW852141 GYA852136:GYA852141 GOE852136:GOE852141 GEI852136:GEI852141 FUM852136:FUM852141 FKQ852136:FKQ852141 FAU852136:FAU852141 EQY852136:EQY852141 EHC852136:EHC852141 DXG852136:DXG852141 DNK852136:DNK852141 DDO852136:DDO852141 CTS852136:CTS852141 CJW852136:CJW852141 CAA852136:CAA852141 BQE852136:BQE852141 BGI852136:BGI852141 AWM852136:AWM852141 AMQ852136:AMQ852141 ACU852136:ACU852141 SY852136:SY852141 JC852136:JC852141 D852136:E852141 WVO786600:WVO786605 WLS786600:WLS786605 WBW786600:WBW786605 VSA786600:VSA786605 VIE786600:VIE786605 UYI786600:UYI786605 UOM786600:UOM786605 UEQ786600:UEQ786605 TUU786600:TUU786605 TKY786600:TKY786605 TBC786600:TBC786605 SRG786600:SRG786605 SHK786600:SHK786605 RXO786600:RXO786605 RNS786600:RNS786605 RDW786600:RDW786605 QUA786600:QUA786605 QKE786600:QKE786605 QAI786600:QAI786605 PQM786600:PQM786605 PGQ786600:PGQ786605 OWU786600:OWU786605 OMY786600:OMY786605 ODC786600:ODC786605 NTG786600:NTG786605 NJK786600:NJK786605 MZO786600:MZO786605 MPS786600:MPS786605 MFW786600:MFW786605 LWA786600:LWA786605 LME786600:LME786605 LCI786600:LCI786605 KSM786600:KSM786605 KIQ786600:KIQ786605 JYU786600:JYU786605 JOY786600:JOY786605 JFC786600:JFC786605 IVG786600:IVG786605 ILK786600:ILK786605 IBO786600:IBO786605 HRS786600:HRS786605 HHW786600:HHW786605 GYA786600:GYA786605 GOE786600:GOE786605 GEI786600:GEI786605 FUM786600:FUM786605 FKQ786600:FKQ786605 FAU786600:FAU786605 EQY786600:EQY786605 EHC786600:EHC786605 DXG786600:DXG786605 DNK786600:DNK786605 DDO786600:DDO786605 CTS786600:CTS786605 CJW786600:CJW786605 CAA786600:CAA786605 BQE786600:BQE786605 BGI786600:BGI786605 AWM786600:AWM786605 AMQ786600:AMQ786605 ACU786600:ACU786605 SY786600:SY786605 JC786600:JC786605 D786600:E786605 WVO721064:WVO721069 WLS721064:WLS721069 WBW721064:WBW721069 VSA721064:VSA721069 VIE721064:VIE721069 UYI721064:UYI721069 UOM721064:UOM721069 UEQ721064:UEQ721069 TUU721064:TUU721069 TKY721064:TKY721069 TBC721064:TBC721069 SRG721064:SRG721069 SHK721064:SHK721069 RXO721064:RXO721069 RNS721064:RNS721069 RDW721064:RDW721069 QUA721064:QUA721069 QKE721064:QKE721069 QAI721064:QAI721069 PQM721064:PQM721069 PGQ721064:PGQ721069 OWU721064:OWU721069 OMY721064:OMY721069 ODC721064:ODC721069 NTG721064:NTG721069 NJK721064:NJK721069 MZO721064:MZO721069 MPS721064:MPS721069 MFW721064:MFW721069 LWA721064:LWA721069 LME721064:LME721069 LCI721064:LCI721069 KSM721064:KSM721069 KIQ721064:KIQ721069 JYU721064:JYU721069 JOY721064:JOY721069 JFC721064:JFC721069 IVG721064:IVG721069 ILK721064:ILK721069 IBO721064:IBO721069 HRS721064:HRS721069 HHW721064:HHW721069 GYA721064:GYA721069 GOE721064:GOE721069 GEI721064:GEI721069 FUM721064:FUM721069 FKQ721064:FKQ721069 FAU721064:FAU721069 EQY721064:EQY721069 EHC721064:EHC721069 DXG721064:DXG721069 DNK721064:DNK721069 DDO721064:DDO721069 CTS721064:CTS721069 CJW721064:CJW721069 CAA721064:CAA721069 BQE721064:BQE721069 BGI721064:BGI721069 AWM721064:AWM721069 AMQ721064:AMQ721069 ACU721064:ACU721069 SY721064:SY721069 JC721064:JC721069 D721064:E721069 WVO655528:WVO655533 WLS655528:WLS655533 WBW655528:WBW655533 VSA655528:VSA655533 VIE655528:VIE655533 UYI655528:UYI655533 UOM655528:UOM655533 UEQ655528:UEQ655533 TUU655528:TUU655533 TKY655528:TKY655533 TBC655528:TBC655533 SRG655528:SRG655533 SHK655528:SHK655533 RXO655528:RXO655533 RNS655528:RNS655533 RDW655528:RDW655533 QUA655528:QUA655533 QKE655528:QKE655533 QAI655528:QAI655533 PQM655528:PQM655533 PGQ655528:PGQ655533 OWU655528:OWU655533 OMY655528:OMY655533 ODC655528:ODC655533 NTG655528:NTG655533 NJK655528:NJK655533 MZO655528:MZO655533 MPS655528:MPS655533 MFW655528:MFW655533 LWA655528:LWA655533 LME655528:LME655533 LCI655528:LCI655533 KSM655528:KSM655533 KIQ655528:KIQ655533 JYU655528:JYU655533 JOY655528:JOY655533 JFC655528:JFC655533 IVG655528:IVG655533 ILK655528:ILK655533 IBO655528:IBO655533 HRS655528:HRS655533 HHW655528:HHW655533 GYA655528:GYA655533 GOE655528:GOE655533 GEI655528:GEI655533 FUM655528:FUM655533 FKQ655528:FKQ655533 FAU655528:FAU655533 EQY655528:EQY655533 EHC655528:EHC655533 DXG655528:DXG655533 DNK655528:DNK655533 DDO655528:DDO655533 CTS655528:CTS655533 CJW655528:CJW655533 CAA655528:CAA655533 BQE655528:BQE655533 BGI655528:BGI655533 AWM655528:AWM655533 AMQ655528:AMQ655533 ACU655528:ACU655533 SY655528:SY655533 JC655528:JC655533 D655528:E655533 WVO589992:WVO589997 WLS589992:WLS589997 WBW589992:WBW589997 VSA589992:VSA589997 VIE589992:VIE589997 UYI589992:UYI589997 UOM589992:UOM589997 UEQ589992:UEQ589997 TUU589992:TUU589997 TKY589992:TKY589997 TBC589992:TBC589997 SRG589992:SRG589997 SHK589992:SHK589997 RXO589992:RXO589997 RNS589992:RNS589997 RDW589992:RDW589997 QUA589992:QUA589997 QKE589992:QKE589997 QAI589992:QAI589997 PQM589992:PQM589997 PGQ589992:PGQ589997 OWU589992:OWU589997 OMY589992:OMY589997 ODC589992:ODC589997 NTG589992:NTG589997 NJK589992:NJK589997 MZO589992:MZO589997 MPS589992:MPS589997 MFW589992:MFW589997 LWA589992:LWA589997 LME589992:LME589997 LCI589992:LCI589997 KSM589992:KSM589997 KIQ589992:KIQ589997 JYU589992:JYU589997 JOY589992:JOY589997 JFC589992:JFC589997 IVG589992:IVG589997 ILK589992:ILK589997 IBO589992:IBO589997 HRS589992:HRS589997 HHW589992:HHW589997 GYA589992:GYA589997 GOE589992:GOE589997 GEI589992:GEI589997 FUM589992:FUM589997 FKQ589992:FKQ589997 FAU589992:FAU589997 EQY589992:EQY589997 EHC589992:EHC589997 DXG589992:DXG589997 DNK589992:DNK589997 DDO589992:DDO589997 CTS589992:CTS589997 CJW589992:CJW589997 CAA589992:CAA589997 BQE589992:BQE589997 BGI589992:BGI589997 AWM589992:AWM589997 AMQ589992:AMQ589997 ACU589992:ACU589997 SY589992:SY589997 JC589992:JC589997 D589992:E589997 WVO524456:WVO524461 WLS524456:WLS524461 WBW524456:WBW524461 VSA524456:VSA524461 VIE524456:VIE524461 UYI524456:UYI524461 UOM524456:UOM524461 UEQ524456:UEQ524461 TUU524456:TUU524461 TKY524456:TKY524461 TBC524456:TBC524461 SRG524456:SRG524461 SHK524456:SHK524461 RXO524456:RXO524461 RNS524456:RNS524461 RDW524456:RDW524461 QUA524456:QUA524461 QKE524456:QKE524461 QAI524456:QAI524461 PQM524456:PQM524461 PGQ524456:PGQ524461 OWU524456:OWU524461 OMY524456:OMY524461 ODC524456:ODC524461 NTG524456:NTG524461 NJK524456:NJK524461 MZO524456:MZO524461 MPS524456:MPS524461 MFW524456:MFW524461 LWA524456:LWA524461 LME524456:LME524461 LCI524456:LCI524461 KSM524456:KSM524461 KIQ524456:KIQ524461 JYU524456:JYU524461 JOY524456:JOY524461 JFC524456:JFC524461 IVG524456:IVG524461 ILK524456:ILK524461 IBO524456:IBO524461 HRS524456:HRS524461 HHW524456:HHW524461 GYA524456:GYA524461 GOE524456:GOE524461 GEI524456:GEI524461 FUM524456:FUM524461 FKQ524456:FKQ524461 FAU524456:FAU524461 EQY524456:EQY524461 EHC524456:EHC524461 DXG524456:DXG524461 DNK524456:DNK524461 DDO524456:DDO524461 CTS524456:CTS524461 CJW524456:CJW524461 CAA524456:CAA524461 BQE524456:BQE524461 BGI524456:BGI524461 AWM524456:AWM524461 AMQ524456:AMQ524461 ACU524456:ACU524461 SY524456:SY524461 JC524456:JC524461 D524456:E524461 WVO458920:WVO458925 WLS458920:WLS458925 WBW458920:WBW458925 VSA458920:VSA458925 VIE458920:VIE458925 UYI458920:UYI458925 UOM458920:UOM458925 UEQ458920:UEQ458925 TUU458920:TUU458925 TKY458920:TKY458925 TBC458920:TBC458925 SRG458920:SRG458925 SHK458920:SHK458925 RXO458920:RXO458925 RNS458920:RNS458925 RDW458920:RDW458925 QUA458920:QUA458925 QKE458920:QKE458925 QAI458920:QAI458925 PQM458920:PQM458925 PGQ458920:PGQ458925 OWU458920:OWU458925 OMY458920:OMY458925 ODC458920:ODC458925 NTG458920:NTG458925 NJK458920:NJK458925 MZO458920:MZO458925 MPS458920:MPS458925 MFW458920:MFW458925 LWA458920:LWA458925 LME458920:LME458925 LCI458920:LCI458925 KSM458920:KSM458925 KIQ458920:KIQ458925 JYU458920:JYU458925 JOY458920:JOY458925 JFC458920:JFC458925 IVG458920:IVG458925 ILK458920:ILK458925 IBO458920:IBO458925 HRS458920:HRS458925 HHW458920:HHW458925 GYA458920:GYA458925 GOE458920:GOE458925 GEI458920:GEI458925 FUM458920:FUM458925 FKQ458920:FKQ458925 FAU458920:FAU458925 EQY458920:EQY458925 EHC458920:EHC458925 DXG458920:DXG458925 DNK458920:DNK458925 DDO458920:DDO458925 CTS458920:CTS458925 CJW458920:CJW458925 CAA458920:CAA458925 BQE458920:BQE458925 BGI458920:BGI458925 AWM458920:AWM458925 AMQ458920:AMQ458925 ACU458920:ACU458925 SY458920:SY458925 JC458920:JC458925 D458920:E458925 WVO393384:WVO393389 WLS393384:WLS393389 WBW393384:WBW393389 VSA393384:VSA393389 VIE393384:VIE393389 UYI393384:UYI393389 UOM393384:UOM393389 UEQ393384:UEQ393389 TUU393384:TUU393389 TKY393384:TKY393389 TBC393384:TBC393389 SRG393384:SRG393389 SHK393384:SHK393389 RXO393384:RXO393389 RNS393384:RNS393389 RDW393384:RDW393389 QUA393384:QUA393389 QKE393384:QKE393389 QAI393384:QAI393389 PQM393384:PQM393389 PGQ393384:PGQ393389 OWU393384:OWU393389 OMY393384:OMY393389 ODC393384:ODC393389 NTG393384:NTG393389 NJK393384:NJK393389 MZO393384:MZO393389 MPS393384:MPS393389 MFW393384:MFW393389 LWA393384:LWA393389 LME393384:LME393389 LCI393384:LCI393389 KSM393384:KSM393389 KIQ393384:KIQ393389 JYU393384:JYU393389 JOY393384:JOY393389 JFC393384:JFC393389 IVG393384:IVG393389 ILK393384:ILK393389 IBO393384:IBO393389 HRS393384:HRS393389 HHW393384:HHW393389 GYA393384:GYA393389 GOE393384:GOE393389 GEI393384:GEI393389 FUM393384:FUM393389 FKQ393384:FKQ393389 FAU393384:FAU393389 EQY393384:EQY393389 EHC393384:EHC393389 DXG393384:DXG393389 DNK393384:DNK393389 DDO393384:DDO393389 CTS393384:CTS393389 CJW393384:CJW393389 CAA393384:CAA393389 BQE393384:BQE393389 BGI393384:BGI393389 AWM393384:AWM393389 AMQ393384:AMQ393389 ACU393384:ACU393389 SY393384:SY393389 JC393384:JC393389 D393384:E393389 WVO327848:WVO327853 WLS327848:WLS327853 WBW327848:WBW327853 VSA327848:VSA327853 VIE327848:VIE327853 UYI327848:UYI327853 UOM327848:UOM327853 UEQ327848:UEQ327853 TUU327848:TUU327853 TKY327848:TKY327853 TBC327848:TBC327853 SRG327848:SRG327853 SHK327848:SHK327853 RXO327848:RXO327853 RNS327848:RNS327853 RDW327848:RDW327853 QUA327848:QUA327853 QKE327848:QKE327853 QAI327848:QAI327853 PQM327848:PQM327853 PGQ327848:PGQ327853 OWU327848:OWU327853 OMY327848:OMY327853 ODC327848:ODC327853 NTG327848:NTG327853 NJK327848:NJK327853 MZO327848:MZO327853 MPS327848:MPS327853 MFW327848:MFW327853 LWA327848:LWA327853 LME327848:LME327853 LCI327848:LCI327853 KSM327848:KSM327853 KIQ327848:KIQ327853 JYU327848:JYU327853 JOY327848:JOY327853 JFC327848:JFC327853 IVG327848:IVG327853 ILK327848:ILK327853 IBO327848:IBO327853 HRS327848:HRS327853 HHW327848:HHW327853 GYA327848:GYA327853 GOE327848:GOE327853 GEI327848:GEI327853 FUM327848:FUM327853 FKQ327848:FKQ327853 FAU327848:FAU327853 EQY327848:EQY327853 EHC327848:EHC327853 DXG327848:DXG327853 DNK327848:DNK327853 DDO327848:DDO327853 CTS327848:CTS327853 CJW327848:CJW327853 CAA327848:CAA327853 BQE327848:BQE327853 BGI327848:BGI327853 AWM327848:AWM327853 AMQ327848:AMQ327853 ACU327848:ACU327853 SY327848:SY327853 JC327848:JC327853 D327848:E327853 WVO262312:WVO262317 WLS262312:WLS262317 WBW262312:WBW262317 VSA262312:VSA262317 VIE262312:VIE262317 UYI262312:UYI262317 UOM262312:UOM262317 UEQ262312:UEQ262317 TUU262312:TUU262317 TKY262312:TKY262317 TBC262312:TBC262317 SRG262312:SRG262317 SHK262312:SHK262317 RXO262312:RXO262317 RNS262312:RNS262317 RDW262312:RDW262317 QUA262312:QUA262317 QKE262312:QKE262317 QAI262312:QAI262317 PQM262312:PQM262317 PGQ262312:PGQ262317 OWU262312:OWU262317 OMY262312:OMY262317 ODC262312:ODC262317 NTG262312:NTG262317 NJK262312:NJK262317 MZO262312:MZO262317 MPS262312:MPS262317 MFW262312:MFW262317 LWA262312:LWA262317 LME262312:LME262317 LCI262312:LCI262317 KSM262312:KSM262317 KIQ262312:KIQ262317 JYU262312:JYU262317 JOY262312:JOY262317 JFC262312:JFC262317 IVG262312:IVG262317 ILK262312:ILK262317 IBO262312:IBO262317 HRS262312:HRS262317 HHW262312:HHW262317 GYA262312:GYA262317 GOE262312:GOE262317 GEI262312:GEI262317 FUM262312:FUM262317 FKQ262312:FKQ262317 FAU262312:FAU262317 EQY262312:EQY262317 EHC262312:EHC262317 DXG262312:DXG262317 DNK262312:DNK262317 DDO262312:DDO262317 CTS262312:CTS262317 CJW262312:CJW262317 CAA262312:CAA262317 BQE262312:BQE262317 BGI262312:BGI262317 AWM262312:AWM262317 AMQ262312:AMQ262317 ACU262312:ACU262317 SY262312:SY262317 JC262312:JC262317 D262312:E262317 WVO196776:WVO196781 WLS196776:WLS196781 WBW196776:WBW196781 VSA196776:VSA196781 VIE196776:VIE196781 UYI196776:UYI196781 UOM196776:UOM196781 UEQ196776:UEQ196781 TUU196776:TUU196781 TKY196776:TKY196781 TBC196776:TBC196781 SRG196776:SRG196781 SHK196776:SHK196781 RXO196776:RXO196781 RNS196776:RNS196781 RDW196776:RDW196781 QUA196776:QUA196781 QKE196776:QKE196781 QAI196776:QAI196781 PQM196776:PQM196781 PGQ196776:PGQ196781 OWU196776:OWU196781 OMY196776:OMY196781 ODC196776:ODC196781 NTG196776:NTG196781 NJK196776:NJK196781 MZO196776:MZO196781 MPS196776:MPS196781 MFW196776:MFW196781 LWA196776:LWA196781 LME196776:LME196781 LCI196776:LCI196781 KSM196776:KSM196781 KIQ196776:KIQ196781 JYU196776:JYU196781 JOY196776:JOY196781 JFC196776:JFC196781 IVG196776:IVG196781 ILK196776:ILK196781 IBO196776:IBO196781 HRS196776:HRS196781 HHW196776:HHW196781 GYA196776:GYA196781 GOE196776:GOE196781 GEI196776:GEI196781 FUM196776:FUM196781 FKQ196776:FKQ196781 FAU196776:FAU196781 EQY196776:EQY196781 EHC196776:EHC196781 DXG196776:DXG196781 DNK196776:DNK196781 DDO196776:DDO196781 CTS196776:CTS196781 CJW196776:CJW196781 CAA196776:CAA196781 BQE196776:BQE196781 BGI196776:BGI196781 AWM196776:AWM196781 AMQ196776:AMQ196781 ACU196776:ACU196781 SY196776:SY196781 JC196776:JC196781 D196776:E196781 WVO131240:WVO131245 WLS131240:WLS131245 WBW131240:WBW131245 VSA131240:VSA131245 VIE131240:VIE131245 UYI131240:UYI131245 UOM131240:UOM131245 UEQ131240:UEQ131245 TUU131240:TUU131245 TKY131240:TKY131245 TBC131240:TBC131245 SRG131240:SRG131245 SHK131240:SHK131245 RXO131240:RXO131245 RNS131240:RNS131245 RDW131240:RDW131245 QUA131240:QUA131245 QKE131240:QKE131245 QAI131240:QAI131245 PQM131240:PQM131245 PGQ131240:PGQ131245 OWU131240:OWU131245 OMY131240:OMY131245 ODC131240:ODC131245 NTG131240:NTG131245 NJK131240:NJK131245 MZO131240:MZO131245 MPS131240:MPS131245 MFW131240:MFW131245 LWA131240:LWA131245 LME131240:LME131245 LCI131240:LCI131245 KSM131240:KSM131245 KIQ131240:KIQ131245 JYU131240:JYU131245 JOY131240:JOY131245 JFC131240:JFC131245 IVG131240:IVG131245 ILK131240:ILK131245 IBO131240:IBO131245 HRS131240:HRS131245 HHW131240:HHW131245 GYA131240:GYA131245 GOE131240:GOE131245 GEI131240:GEI131245 FUM131240:FUM131245 FKQ131240:FKQ131245 FAU131240:FAU131245 EQY131240:EQY131245 EHC131240:EHC131245 DXG131240:DXG131245 DNK131240:DNK131245 DDO131240:DDO131245 CTS131240:CTS131245 CJW131240:CJW131245 CAA131240:CAA131245 BQE131240:BQE131245 BGI131240:BGI131245 AWM131240:AWM131245 AMQ131240:AMQ131245 ACU131240:ACU131245 SY131240:SY131245 JC131240:JC131245 D131240:E131245 WVO65704:WVO65709 WLS65704:WLS65709 WBW65704:WBW65709 VSA65704:VSA65709 VIE65704:VIE65709 UYI65704:UYI65709 UOM65704:UOM65709 UEQ65704:UEQ65709 TUU65704:TUU65709 TKY65704:TKY65709 TBC65704:TBC65709 SRG65704:SRG65709 SHK65704:SHK65709 RXO65704:RXO65709 RNS65704:RNS65709 RDW65704:RDW65709 QUA65704:QUA65709 QKE65704:QKE65709 QAI65704:QAI65709 PQM65704:PQM65709 PGQ65704:PGQ65709 OWU65704:OWU65709 OMY65704:OMY65709 ODC65704:ODC65709 NTG65704:NTG65709 NJK65704:NJK65709 MZO65704:MZO65709 MPS65704:MPS65709 MFW65704:MFW65709 LWA65704:LWA65709 LME65704:LME65709 LCI65704:LCI65709 KSM65704:KSM65709 KIQ65704:KIQ65709 JYU65704:JYU65709 JOY65704:JOY65709 JFC65704:JFC65709 IVG65704:IVG65709 ILK65704:ILK65709 IBO65704:IBO65709 HRS65704:HRS65709 HHW65704:HHW65709 GYA65704:GYA65709 GOE65704:GOE65709 GEI65704:GEI65709 FUM65704:FUM65709 FKQ65704:FKQ65709 FAU65704:FAU65709 EQY65704:EQY65709 EHC65704:EHC65709 DXG65704:DXG65709 DNK65704:DNK65709 DDO65704:DDO65709 CTS65704:CTS65709 CJW65704:CJW65709 CAA65704:CAA65709 BQE65704:BQE65709 BGI65704:BGI65709 AWM65704:AWM65709 AMQ65704:AMQ65709 ACU65704:ACU65709 SY65704:SY65709 JC65704:JC65709 D65704:E65709 WVO983216:WVO983221 WLS983216:WLS983221 WBW983216:WBW983221 VSA983216:VSA983221 VIE983216:VIE983221 UYI983216:UYI983221 UOM983216:UOM983221 UEQ983216:UEQ983221 TUU983216:TUU983221 TKY983216:TKY983221 TBC983216:TBC983221 SRG983216:SRG983221 SHK983216:SHK983221 RXO983216:RXO983221 RNS983216:RNS983221 RDW983216:RDW983221 QUA983216:QUA983221 QKE983216:QKE983221 QAI983216:QAI983221 PQM983216:PQM983221 PGQ983216:PGQ983221 OWU983216:OWU983221 OMY983216:OMY983221 ODC983216:ODC983221 NTG983216:NTG983221 NJK983216:NJK983221 MZO983216:MZO983221 MPS983216:MPS983221 MFW983216:MFW983221 LWA983216:LWA983221 LME983216:LME983221 LCI983216:LCI983221 KSM983216:KSM983221 KIQ983216:KIQ983221 JYU983216:JYU983221 JOY983216:JOY983221 JFC983216:JFC983221 IVG983216:IVG983221 ILK983216:ILK983221 IBO983216:IBO983221 HRS983216:HRS983221 HHW983216:HHW983221 GYA983216:GYA983221 GOE983216:GOE983221 GEI983216:GEI983221 FUM983216:FUM983221 FKQ983216:FKQ983221 FAU983216:FAU983221 EQY983216:EQY983221 EHC983216:EHC983221 DXG983216:DXG983221 DNK983216:DNK983221 DDO983216:DDO983221 CTS983216:CTS983221 CJW983216:CJW983221 CAA983216:CAA983221 BQE983216:BQE983221 BGI983216:BGI983221 AWM983216:AWM983221 AMQ983216:AMQ983221 ACU983216:ACU983221 SY983216:SY983221 JC983216:JC983221 D983216:E983221 WVO917680:WVO917685 WLS917680:WLS917685 WBW917680:WBW917685 VSA917680:VSA917685 VIE917680:VIE917685 UYI917680:UYI917685 UOM917680:UOM917685 UEQ917680:UEQ917685 TUU917680:TUU917685 TKY917680:TKY917685 TBC917680:TBC917685 SRG917680:SRG917685 SHK917680:SHK917685 RXO917680:RXO917685 RNS917680:RNS917685 RDW917680:RDW917685 QUA917680:QUA917685 QKE917680:QKE917685 QAI917680:QAI917685 PQM917680:PQM917685 PGQ917680:PGQ917685 OWU917680:OWU917685 OMY917680:OMY917685 ODC917680:ODC917685 NTG917680:NTG917685 NJK917680:NJK917685 MZO917680:MZO917685 MPS917680:MPS917685 MFW917680:MFW917685 LWA917680:LWA917685 LME917680:LME917685 LCI917680:LCI917685 KSM917680:KSM917685 KIQ917680:KIQ917685 JYU917680:JYU917685 JOY917680:JOY917685 JFC917680:JFC917685 IVG917680:IVG917685 ILK917680:ILK917685 IBO917680:IBO917685 HRS917680:HRS917685 HHW917680:HHW917685 GYA917680:GYA917685 GOE917680:GOE917685 GEI917680:GEI917685 FUM917680:FUM917685 FKQ917680:FKQ917685 FAU917680:FAU917685 EQY917680:EQY917685 EHC917680:EHC917685 DXG917680:DXG917685 DNK917680:DNK917685 DDO917680:DDO917685 CTS917680:CTS917685 CJW917680:CJW917685 CAA917680:CAA917685 BQE917680:BQE917685 BGI917680:BGI917685 AWM917680:AWM917685 AMQ917680:AMQ917685 ACU917680:ACU917685 SY917680:SY917685 JC917680:JC917685 D917680:E917685 WVO852144:WVO852149 WLS852144:WLS852149 WBW852144:WBW852149 VSA852144:VSA852149 VIE852144:VIE852149 UYI852144:UYI852149 UOM852144:UOM852149 UEQ852144:UEQ852149 TUU852144:TUU852149 TKY852144:TKY852149 TBC852144:TBC852149 SRG852144:SRG852149 SHK852144:SHK852149 RXO852144:RXO852149 RNS852144:RNS852149 RDW852144:RDW852149 QUA852144:QUA852149 QKE852144:QKE852149 QAI852144:QAI852149 PQM852144:PQM852149 PGQ852144:PGQ852149 OWU852144:OWU852149 OMY852144:OMY852149 ODC852144:ODC852149 NTG852144:NTG852149 NJK852144:NJK852149 MZO852144:MZO852149 MPS852144:MPS852149 MFW852144:MFW852149 LWA852144:LWA852149 LME852144:LME852149 LCI852144:LCI852149 KSM852144:KSM852149 KIQ852144:KIQ852149 JYU852144:JYU852149 JOY852144:JOY852149 JFC852144:JFC852149 IVG852144:IVG852149 ILK852144:ILK852149 IBO852144:IBO852149 HRS852144:HRS852149 HHW852144:HHW852149 GYA852144:GYA852149 GOE852144:GOE852149 GEI852144:GEI852149 FUM852144:FUM852149 FKQ852144:FKQ852149 FAU852144:FAU852149 EQY852144:EQY852149 EHC852144:EHC852149 DXG852144:DXG852149 DNK852144:DNK852149 DDO852144:DDO852149 CTS852144:CTS852149 CJW852144:CJW852149 CAA852144:CAA852149 BQE852144:BQE852149 BGI852144:BGI852149 AWM852144:AWM852149 AMQ852144:AMQ852149 ACU852144:ACU852149 SY852144:SY852149 JC852144:JC852149 D852144:E852149 WVO786608:WVO786613 WLS786608:WLS786613 WBW786608:WBW786613 VSA786608:VSA786613 VIE786608:VIE786613 UYI786608:UYI786613 UOM786608:UOM786613 UEQ786608:UEQ786613 TUU786608:TUU786613 TKY786608:TKY786613 TBC786608:TBC786613 SRG786608:SRG786613 SHK786608:SHK786613 RXO786608:RXO786613 RNS786608:RNS786613 RDW786608:RDW786613 QUA786608:QUA786613 QKE786608:QKE786613 QAI786608:QAI786613 PQM786608:PQM786613 PGQ786608:PGQ786613 OWU786608:OWU786613 OMY786608:OMY786613 ODC786608:ODC786613 NTG786608:NTG786613 NJK786608:NJK786613 MZO786608:MZO786613 MPS786608:MPS786613 MFW786608:MFW786613 LWA786608:LWA786613 LME786608:LME786613 LCI786608:LCI786613 KSM786608:KSM786613 KIQ786608:KIQ786613 JYU786608:JYU786613 JOY786608:JOY786613 JFC786608:JFC786613 IVG786608:IVG786613 ILK786608:ILK786613 IBO786608:IBO786613 HRS786608:HRS786613 HHW786608:HHW786613 GYA786608:GYA786613 GOE786608:GOE786613 GEI786608:GEI786613 FUM786608:FUM786613 FKQ786608:FKQ786613 FAU786608:FAU786613 EQY786608:EQY786613 EHC786608:EHC786613 DXG786608:DXG786613 DNK786608:DNK786613 DDO786608:DDO786613 CTS786608:CTS786613 CJW786608:CJW786613 CAA786608:CAA786613 BQE786608:BQE786613 BGI786608:BGI786613 AWM786608:AWM786613 AMQ786608:AMQ786613 ACU786608:ACU786613 SY786608:SY786613 JC786608:JC786613 D786608:E786613 WVO721072:WVO721077 WLS721072:WLS721077 WBW721072:WBW721077 VSA721072:VSA721077 VIE721072:VIE721077 UYI721072:UYI721077 UOM721072:UOM721077 UEQ721072:UEQ721077 TUU721072:TUU721077 TKY721072:TKY721077 TBC721072:TBC721077 SRG721072:SRG721077 SHK721072:SHK721077 RXO721072:RXO721077 RNS721072:RNS721077 RDW721072:RDW721077 QUA721072:QUA721077 QKE721072:QKE721077 QAI721072:QAI721077 PQM721072:PQM721077 PGQ721072:PGQ721077 OWU721072:OWU721077 OMY721072:OMY721077 ODC721072:ODC721077 NTG721072:NTG721077 NJK721072:NJK721077 MZO721072:MZO721077 MPS721072:MPS721077 MFW721072:MFW721077 LWA721072:LWA721077 LME721072:LME721077 LCI721072:LCI721077 KSM721072:KSM721077 KIQ721072:KIQ721077 JYU721072:JYU721077 JOY721072:JOY721077 JFC721072:JFC721077 IVG721072:IVG721077 ILK721072:ILK721077 IBO721072:IBO721077 HRS721072:HRS721077 HHW721072:HHW721077 GYA721072:GYA721077 GOE721072:GOE721077 GEI721072:GEI721077 FUM721072:FUM721077 FKQ721072:FKQ721077 FAU721072:FAU721077 EQY721072:EQY721077 EHC721072:EHC721077 DXG721072:DXG721077 DNK721072:DNK721077 DDO721072:DDO721077 CTS721072:CTS721077 CJW721072:CJW721077 CAA721072:CAA721077 BQE721072:BQE721077 BGI721072:BGI721077 AWM721072:AWM721077 AMQ721072:AMQ721077 ACU721072:ACU721077 SY721072:SY721077 JC721072:JC721077 D721072:E721077 WVO655536:WVO655541 WLS655536:WLS655541 WBW655536:WBW655541 VSA655536:VSA655541 VIE655536:VIE655541 UYI655536:UYI655541 UOM655536:UOM655541 UEQ655536:UEQ655541 TUU655536:TUU655541 TKY655536:TKY655541 TBC655536:TBC655541 SRG655536:SRG655541 SHK655536:SHK655541 RXO655536:RXO655541 RNS655536:RNS655541 RDW655536:RDW655541 QUA655536:QUA655541 QKE655536:QKE655541 QAI655536:QAI655541 PQM655536:PQM655541 PGQ655536:PGQ655541 OWU655536:OWU655541 OMY655536:OMY655541 ODC655536:ODC655541 NTG655536:NTG655541 NJK655536:NJK655541 MZO655536:MZO655541 MPS655536:MPS655541 MFW655536:MFW655541 LWA655536:LWA655541 LME655536:LME655541 LCI655536:LCI655541 KSM655536:KSM655541 KIQ655536:KIQ655541 JYU655536:JYU655541 JOY655536:JOY655541 JFC655536:JFC655541 IVG655536:IVG655541 ILK655536:ILK655541 IBO655536:IBO655541 HRS655536:HRS655541 HHW655536:HHW655541 GYA655536:GYA655541 GOE655536:GOE655541 GEI655536:GEI655541 FUM655536:FUM655541 FKQ655536:FKQ655541 FAU655536:FAU655541 EQY655536:EQY655541 EHC655536:EHC655541 DXG655536:DXG655541 DNK655536:DNK655541 DDO655536:DDO655541 CTS655536:CTS655541 CJW655536:CJW655541 CAA655536:CAA655541 BQE655536:BQE655541 BGI655536:BGI655541 AWM655536:AWM655541 AMQ655536:AMQ655541 ACU655536:ACU655541 SY655536:SY655541 JC655536:JC655541 D655536:E655541 WVO590000:WVO590005 WLS590000:WLS590005 WBW590000:WBW590005 VSA590000:VSA590005 VIE590000:VIE590005 UYI590000:UYI590005 UOM590000:UOM590005 UEQ590000:UEQ590005 TUU590000:TUU590005 TKY590000:TKY590005 TBC590000:TBC590005 SRG590000:SRG590005 SHK590000:SHK590005 RXO590000:RXO590005 RNS590000:RNS590005 RDW590000:RDW590005 QUA590000:QUA590005 QKE590000:QKE590005 QAI590000:QAI590005 PQM590000:PQM590005 PGQ590000:PGQ590005 OWU590000:OWU590005 OMY590000:OMY590005 ODC590000:ODC590005 NTG590000:NTG590005 NJK590000:NJK590005 MZO590000:MZO590005 MPS590000:MPS590005 MFW590000:MFW590005 LWA590000:LWA590005 LME590000:LME590005 LCI590000:LCI590005 KSM590000:KSM590005 KIQ590000:KIQ590005 JYU590000:JYU590005 JOY590000:JOY590005 JFC590000:JFC590005 IVG590000:IVG590005 ILK590000:ILK590005 IBO590000:IBO590005 HRS590000:HRS590005 HHW590000:HHW590005 GYA590000:GYA590005 GOE590000:GOE590005 GEI590000:GEI590005 FUM590000:FUM590005 FKQ590000:FKQ590005 FAU590000:FAU590005 EQY590000:EQY590005 EHC590000:EHC590005 DXG590000:DXG590005 DNK590000:DNK590005 DDO590000:DDO590005 CTS590000:CTS590005 CJW590000:CJW590005 CAA590000:CAA590005 BQE590000:BQE590005 BGI590000:BGI590005 AWM590000:AWM590005 AMQ590000:AMQ590005 ACU590000:ACU590005 SY590000:SY590005 JC590000:JC590005 D590000:E590005 WVO524464:WVO524469 WLS524464:WLS524469 WBW524464:WBW524469 VSA524464:VSA524469 VIE524464:VIE524469 UYI524464:UYI524469 UOM524464:UOM524469 UEQ524464:UEQ524469 TUU524464:TUU524469 TKY524464:TKY524469 TBC524464:TBC524469 SRG524464:SRG524469 SHK524464:SHK524469 RXO524464:RXO524469 RNS524464:RNS524469 RDW524464:RDW524469 QUA524464:QUA524469 QKE524464:QKE524469 QAI524464:QAI524469 PQM524464:PQM524469 PGQ524464:PGQ524469 OWU524464:OWU524469 OMY524464:OMY524469 ODC524464:ODC524469 NTG524464:NTG524469 NJK524464:NJK524469 MZO524464:MZO524469 MPS524464:MPS524469 MFW524464:MFW524469 LWA524464:LWA524469 LME524464:LME524469 LCI524464:LCI524469 KSM524464:KSM524469 KIQ524464:KIQ524469 JYU524464:JYU524469 JOY524464:JOY524469 JFC524464:JFC524469 IVG524464:IVG524469 ILK524464:ILK524469 IBO524464:IBO524469 HRS524464:HRS524469 HHW524464:HHW524469 GYA524464:GYA524469 GOE524464:GOE524469 GEI524464:GEI524469 FUM524464:FUM524469 FKQ524464:FKQ524469 FAU524464:FAU524469 EQY524464:EQY524469 EHC524464:EHC524469 DXG524464:DXG524469 DNK524464:DNK524469 DDO524464:DDO524469 CTS524464:CTS524469 CJW524464:CJW524469 CAA524464:CAA524469 BQE524464:BQE524469 BGI524464:BGI524469 AWM524464:AWM524469 AMQ524464:AMQ524469 ACU524464:ACU524469 SY524464:SY524469 JC524464:JC524469 D524464:E524469 WVO458928:WVO458933 WLS458928:WLS458933 WBW458928:WBW458933 VSA458928:VSA458933 VIE458928:VIE458933 UYI458928:UYI458933 UOM458928:UOM458933 UEQ458928:UEQ458933 TUU458928:TUU458933 TKY458928:TKY458933 TBC458928:TBC458933 SRG458928:SRG458933 SHK458928:SHK458933 RXO458928:RXO458933 RNS458928:RNS458933 RDW458928:RDW458933 QUA458928:QUA458933 QKE458928:QKE458933 QAI458928:QAI458933 PQM458928:PQM458933 PGQ458928:PGQ458933 OWU458928:OWU458933 OMY458928:OMY458933 ODC458928:ODC458933 NTG458928:NTG458933 NJK458928:NJK458933 MZO458928:MZO458933 MPS458928:MPS458933 MFW458928:MFW458933 LWA458928:LWA458933 LME458928:LME458933 LCI458928:LCI458933 KSM458928:KSM458933 KIQ458928:KIQ458933 JYU458928:JYU458933 JOY458928:JOY458933 JFC458928:JFC458933 IVG458928:IVG458933 ILK458928:ILK458933 IBO458928:IBO458933 HRS458928:HRS458933 HHW458928:HHW458933 GYA458928:GYA458933 GOE458928:GOE458933 GEI458928:GEI458933 FUM458928:FUM458933 FKQ458928:FKQ458933 FAU458928:FAU458933 EQY458928:EQY458933 EHC458928:EHC458933 DXG458928:DXG458933 DNK458928:DNK458933 DDO458928:DDO458933 CTS458928:CTS458933 CJW458928:CJW458933 CAA458928:CAA458933 BQE458928:BQE458933 BGI458928:BGI458933 AWM458928:AWM458933 AMQ458928:AMQ458933 ACU458928:ACU458933 SY458928:SY458933 JC458928:JC458933 D458928:E458933 WVO393392:WVO393397 WLS393392:WLS393397 WBW393392:WBW393397 VSA393392:VSA393397 VIE393392:VIE393397 UYI393392:UYI393397 UOM393392:UOM393397 UEQ393392:UEQ393397 TUU393392:TUU393397 TKY393392:TKY393397 TBC393392:TBC393397 SRG393392:SRG393397 SHK393392:SHK393397 RXO393392:RXO393397 RNS393392:RNS393397 RDW393392:RDW393397 QUA393392:QUA393397 QKE393392:QKE393397 QAI393392:QAI393397 PQM393392:PQM393397 PGQ393392:PGQ393397 OWU393392:OWU393397 OMY393392:OMY393397 ODC393392:ODC393397 NTG393392:NTG393397 NJK393392:NJK393397 MZO393392:MZO393397 MPS393392:MPS393397 MFW393392:MFW393397 LWA393392:LWA393397 LME393392:LME393397 LCI393392:LCI393397 KSM393392:KSM393397 KIQ393392:KIQ393397 JYU393392:JYU393397 JOY393392:JOY393397 JFC393392:JFC393397 IVG393392:IVG393397 ILK393392:ILK393397 IBO393392:IBO393397 HRS393392:HRS393397 HHW393392:HHW393397 GYA393392:GYA393397 GOE393392:GOE393397 GEI393392:GEI393397 FUM393392:FUM393397 FKQ393392:FKQ393397 FAU393392:FAU393397 EQY393392:EQY393397 EHC393392:EHC393397 DXG393392:DXG393397 DNK393392:DNK393397 DDO393392:DDO393397 CTS393392:CTS393397 CJW393392:CJW393397 CAA393392:CAA393397 BQE393392:BQE393397 BGI393392:BGI393397 AWM393392:AWM393397 AMQ393392:AMQ393397 ACU393392:ACU393397 SY393392:SY393397 JC393392:JC393397 D393392:E393397 WVO327856:WVO327861 WLS327856:WLS327861 WBW327856:WBW327861 VSA327856:VSA327861 VIE327856:VIE327861 UYI327856:UYI327861 UOM327856:UOM327861 UEQ327856:UEQ327861 TUU327856:TUU327861 TKY327856:TKY327861 TBC327856:TBC327861 SRG327856:SRG327861 SHK327856:SHK327861 RXO327856:RXO327861 RNS327856:RNS327861 RDW327856:RDW327861 QUA327856:QUA327861 QKE327856:QKE327861 QAI327856:QAI327861 PQM327856:PQM327861 PGQ327856:PGQ327861 OWU327856:OWU327861 OMY327856:OMY327861 ODC327856:ODC327861 NTG327856:NTG327861 NJK327856:NJK327861 MZO327856:MZO327861 MPS327856:MPS327861 MFW327856:MFW327861 LWA327856:LWA327861 LME327856:LME327861 LCI327856:LCI327861 KSM327856:KSM327861 KIQ327856:KIQ327861 JYU327856:JYU327861 JOY327856:JOY327861 JFC327856:JFC327861 IVG327856:IVG327861 ILK327856:ILK327861 IBO327856:IBO327861 HRS327856:HRS327861 HHW327856:HHW327861 GYA327856:GYA327861 GOE327856:GOE327861 GEI327856:GEI327861 FUM327856:FUM327861 FKQ327856:FKQ327861 FAU327856:FAU327861 EQY327856:EQY327861 EHC327856:EHC327861 DXG327856:DXG327861 DNK327856:DNK327861 DDO327856:DDO327861 CTS327856:CTS327861 CJW327856:CJW327861 CAA327856:CAA327861 BQE327856:BQE327861 BGI327856:BGI327861 AWM327856:AWM327861 AMQ327856:AMQ327861 ACU327856:ACU327861 SY327856:SY327861 JC327856:JC327861 D327856:E327861 WVO262320:WVO262325 WLS262320:WLS262325 WBW262320:WBW262325 VSA262320:VSA262325 VIE262320:VIE262325 UYI262320:UYI262325 UOM262320:UOM262325 UEQ262320:UEQ262325 TUU262320:TUU262325 TKY262320:TKY262325 TBC262320:TBC262325 SRG262320:SRG262325 SHK262320:SHK262325 RXO262320:RXO262325 RNS262320:RNS262325 RDW262320:RDW262325 QUA262320:QUA262325 QKE262320:QKE262325 QAI262320:QAI262325 PQM262320:PQM262325 PGQ262320:PGQ262325 OWU262320:OWU262325 OMY262320:OMY262325 ODC262320:ODC262325 NTG262320:NTG262325 NJK262320:NJK262325 MZO262320:MZO262325 MPS262320:MPS262325 MFW262320:MFW262325 LWA262320:LWA262325 LME262320:LME262325 LCI262320:LCI262325 KSM262320:KSM262325 KIQ262320:KIQ262325 JYU262320:JYU262325 JOY262320:JOY262325 JFC262320:JFC262325 IVG262320:IVG262325 ILK262320:ILK262325 IBO262320:IBO262325 HRS262320:HRS262325 HHW262320:HHW262325 GYA262320:GYA262325 GOE262320:GOE262325 GEI262320:GEI262325 FUM262320:FUM262325 FKQ262320:FKQ262325 FAU262320:FAU262325 EQY262320:EQY262325 EHC262320:EHC262325 DXG262320:DXG262325 DNK262320:DNK262325 DDO262320:DDO262325 CTS262320:CTS262325 CJW262320:CJW262325 CAA262320:CAA262325 BQE262320:BQE262325 BGI262320:BGI262325 AWM262320:AWM262325 AMQ262320:AMQ262325 ACU262320:ACU262325 SY262320:SY262325 JC262320:JC262325 D262320:E262325 WVO196784:WVO196789 WLS196784:WLS196789 WBW196784:WBW196789 VSA196784:VSA196789 VIE196784:VIE196789 UYI196784:UYI196789 UOM196784:UOM196789 UEQ196784:UEQ196789 TUU196784:TUU196789 TKY196784:TKY196789 TBC196784:TBC196789 SRG196784:SRG196789 SHK196784:SHK196789 RXO196784:RXO196789 RNS196784:RNS196789 RDW196784:RDW196789 QUA196784:QUA196789 QKE196784:QKE196789 QAI196784:QAI196789 PQM196784:PQM196789 PGQ196784:PGQ196789 OWU196784:OWU196789 OMY196784:OMY196789 ODC196784:ODC196789 NTG196784:NTG196789 NJK196784:NJK196789 MZO196784:MZO196789 MPS196784:MPS196789 MFW196784:MFW196789 LWA196784:LWA196789 LME196784:LME196789 LCI196784:LCI196789 KSM196784:KSM196789 KIQ196784:KIQ196789 JYU196784:JYU196789 JOY196784:JOY196789 JFC196784:JFC196789 IVG196784:IVG196789 ILK196784:ILK196789 IBO196784:IBO196789 HRS196784:HRS196789 HHW196784:HHW196789 GYA196784:GYA196789 GOE196784:GOE196789 GEI196784:GEI196789 FUM196784:FUM196789 FKQ196784:FKQ196789 FAU196784:FAU196789 EQY196784:EQY196789 EHC196784:EHC196789 DXG196784:DXG196789 DNK196784:DNK196789 DDO196784:DDO196789 CTS196784:CTS196789 CJW196784:CJW196789 CAA196784:CAA196789 BQE196784:BQE196789 BGI196784:BGI196789 AWM196784:AWM196789 AMQ196784:AMQ196789 ACU196784:ACU196789 SY196784:SY196789 JC196784:JC196789 D196784:E196789 WVO131248:WVO131253 WLS131248:WLS131253 WBW131248:WBW131253 VSA131248:VSA131253 VIE131248:VIE131253 UYI131248:UYI131253 UOM131248:UOM131253 UEQ131248:UEQ131253 TUU131248:TUU131253 TKY131248:TKY131253 TBC131248:TBC131253 SRG131248:SRG131253 SHK131248:SHK131253 RXO131248:RXO131253 RNS131248:RNS131253 RDW131248:RDW131253 QUA131248:QUA131253 QKE131248:QKE131253 QAI131248:QAI131253 PQM131248:PQM131253 PGQ131248:PGQ131253 OWU131248:OWU131253 OMY131248:OMY131253 ODC131248:ODC131253 NTG131248:NTG131253 NJK131248:NJK131253 MZO131248:MZO131253 MPS131248:MPS131253 MFW131248:MFW131253 LWA131248:LWA131253 LME131248:LME131253 LCI131248:LCI131253 KSM131248:KSM131253 KIQ131248:KIQ131253 JYU131248:JYU131253 JOY131248:JOY131253 JFC131248:JFC131253 IVG131248:IVG131253 ILK131248:ILK131253 IBO131248:IBO131253 HRS131248:HRS131253 HHW131248:HHW131253 GYA131248:GYA131253 GOE131248:GOE131253 GEI131248:GEI131253 FUM131248:FUM131253 FKQ131248:FKQ131253 FAU131248:FAU131253 EQY131248:EQY131253 EHC131248:EHC131253 DXG131248:DXG131253 DNK131248:DNK131253 DDO131248:DDO131253 CTS131248:CTS131253 CJW131248:CJW131253 CAA131248:CAA131253 BQE131248:BQE131253 BGI131248:BGI131253 AWM131248:AWM131253 AMQ131248:AMQ131253 ACU131248:ACU131253 SY131248:SY131253 JC131248:JC131253 D131248:E131253 WVO65712:WVO65717 WLS65712:WLS65717 WBW65712:WBW65717 VSA65712:VSA65717 VIE65712:VIE65717 UYI65712:UYI65717 UOM65712:UOM65717 UEQ65712:UEQ65717 TUU65712:TUU65717 TKY65712:TKY65717 TBC65712:TBC65717 SRG65712:SRG65717 SHK65712:SHK65717 RXO65712:RXO65717 RNS65712:RNS65717 RDW65712:RDW65717 QUA65712:QUA65717 QKE65712:QKE65717 QAI65712:QAI65717 PQM65712:PQM65717 PGQ65712:PGQ65717 OWU65712:OWU65717 OMY65712:OMY65717 ODC65712:ODC65717 NTG65712:NTG65717 NJK65712:NJK65717 MZO65712:MZO65717 MPS65712:MPS65717 MFW65712:MFW65717 LWA65712:LWA65717 LME65712:LME65717 LCI65712:LCI65717 KSM65712:KSM65717 KIQ65712:KIQ65717 JYU65712:JYU65717 JOY65712:JOY65717 JFC65712:JFC65717 IVG65712:IVG65717 ILK65712:ILK65717 IBO65712:IBO65717 HRS65712:HRS65717 HHW65712:HHW65717 GYA65712:GYA65717 GOE65712:GOE65717 GEI65712:GEI65717 FUM65712:FUM65717 FKQ65712:FKQ65717 FAU65712:FAU65717 EQY65712:EQY65717 EHC65712:EHC65717 DXG65712:DXG65717 DNK65712:DNK65717 DDO65712:DDO65717 CTS65712:CTS65717 CJW65712:CJW65717 CAA65712:CAA65717 BQE65712:BQE65717 BGI65712:BGI65717 AWM65712:AWM65717 AMQ65712:AMQ65717 ACU65712:ACU65717 SY65712:SY65717 JC65712:JC65717 D65712:E65717 WVO983224:WVO983229 WLS983224:WLS983229 WBW983224:WBW983229 VSA983224:VSA983229 VIE983224:VIE983229 UYI983224:UYI983229 UOM983224:UOM983229 UEQ983224:UEQ983229 TUU983224:TUU983229 TKY983224:TKY983229 TBC983224:TBC983229 SRG983224:SRG983229 SHK983224:SHK983229 RXO983224:RXO983229 RNS983224:RNS983229 RDW983224:RDW983229 QUA983224:QUA983229 QKE983224:QKE983229 QAI983224:QAI983229 PQM983224:PQM983229 PGQ983224:PGQ983229 OWU983224:OWU983229 OMY983224:OMY983229 ODC983224:ODC983229 NTG983224:NTG983229 NJK983224:NJK983229 MZO983224:MZO983229 MPS983224:MPS983229 MFW983224:MFW983229 LWA983224:LWA983229 LME983224:LME983229 LCI983224:LCI983229 KSM983224:KSM983229 KIQ983224:KIQ983229 JYU983224:JYU983229 JOY983224:JOY983229 JFC983224:JFC983229 IVG983224:IVG983229 ILK983224:ILK983229 IBO983224:IBO983229 HRS983224:HRS983229 HHW983224:HHW983229 GYA983224:GYA983229 GOE983224:GOE983229 GEI983224:GEI983229 FUM983224:FUM983229 FKQ983224:FKQ983229 FAU983224:FAU983229 EQY983224:EQY983229 EHC983224:EHC983229 DXG983224:DXG983229 DNK983224:DNK983229 DDO983224:DDO983229 CTS983224:CTS983229 CJW983224:CJW983229 CAA983224:CAA983229 BQE983224:BQE983229 BGI983224:BGI983229 AWM983224:AWM983229 AMQ983224:AMQ983229 ACU983224:ACU983229 SY983224:SY983229 JC983224:JC983229 D983224:E983229 WVO917688:WVO917693 WLS917688:WLS917693 WBW917688:WBW917693 VSA917688:VSA917693 VIE917688:VIE917693 UYI917688:UYI917693 UOM917688:UOM917693 UEQ917688:UEQ917693 TUU917688:TUU917693 TKY917688:TKY917693 TBC917688:TBC917693 SRG917688:SRG917693 SHK917688:SHK917693 RXO917688:RXO917693 RNS917688:RNS917693 RDW917688:RDW917693 QUA917688:QUA917693 QKE917688:QKE917693 QAI917688:QAI917693 PQM917688:PQM917693 PGQ917688:PGQ917693 OWU917688:OWU917693 OMY917688:OMY917693 ODC917688:ODC917693 NTG917688:NTG917693 NJK917688:NJK917693 MZO917688:MZO917693 MPS917688:MPS917693 MFW917688:MFW917693 LWA917688:LWA917693 LME917688:LME917693 LCI917688:LCI917693 KSM917688:KSM917693 KIQ917688:KIQ917693 JYU917688:JYU917693 JOY917688:JOY917693 JFC917688:JFC917693 IVG917688:IVG917693 ILK917688:ILK917693 IBO917688:IBO917693 HRS917688:HRS917693 HHW917688:HHW917693 GYA917688:GYA917693 GOE917688:GOE917693 GEI917688:GEI917693 FUM917688:FUM917693 FKQ917688:FKQ917693 FAU917688:FAU917693 EQY917688:EQY917693 EHC917688:EHC917693 DXG917688:DXG917693 DNK917688:DNK917693 DDO917688:DDO917693 CTS917688:CTS917693 CJW917688:CJW917693 CAA917688:CAA917693 BQE917688:BQE917693 BGI917688:BGI917693 AWM917688:AWM917693 AMQ917688:AMQ917693 ACU917688:ACU917693 SY917688:SY917693 JC917688:JC917693 D917688:E917693 WVO852152:WVO852157 WLS852152:WLS852157 WBW852152:WBW852157 VSA852152:VSA852157 VIE852152:VIE852157 UYI852152:UYI852157 UOM852152:UOM852157 UEQ852152:UEQ852157 TUU852152:TUU852157 TKY852152:TKY852157 TBC852152:TBC852157 SRG852152:SRG852157 SHK852152:SHK852157 RXO852152:RXO852157 RNS852152:RNS852157 RDW852152:RDW852157 QUA852152:QUA852157 QKE852152:QKE852157 QAI852152:QAI852157 PQM852152:PQM852157 PGQ852152:PGQ852157 OWU852152:OWU852157 OMY852152:OMY852157 ODC852152:ODC852157 NTG852152:NTG852157 NJK852152:NJK852157 MZO852152:MZO852157 MPS852152:MPS852157 MFW852152:MFW852157 LWA852152:LWA852157 LME852152:LME852157 LCI852152:LCI852157 KSM852152:KSM852157 KIQ852152:KIQ852157 JYU852152:JYU852157 JOY852152:JOY852157 JFC852152:JFC852157 IVG852152:IVG852157 ILK852152:ILK852157 IBO852152:IBO852157 HRS852152:HRS852157 HHW852152:HHW852157 GYA852152:GYA852157 GOE852152:GOE852157 GEI852152:GEI852157 FUM852152:FUM852157 FKQ852152:FKQ852157 FAU852152:FAU852157 EQY852152:EQY852157 EHC852152:EHC852157 DXG852152:DXG852157 DNK852152:DNK852157 DDO852152:DDO852157 CTS852152:CTS852157 CJW852152:CJW852157 CAA852152:CAA852157 BQE852152:BQE852157 BGI852152:BGI852157 AWM852152:AWM852157 AMQ852152:AMQ852157 ACU852152:ACU852157 SY852152:SY852157 JC852152:JC852157 D852152:E852157 WVO786616:WVO786621 WLS786616:WLS786621 WBW786616:WBW786621 VSA786616:VSA786621 VIE786616:VIE786621 UYI786616:UYI786621 UOM786616:UOM786621 UEQ786616:UEQ786621 TUU786616:TUU786621 TKY786616:TKY786621 TBC786616:TBC786621 SRG786616:SRG786621 SHK786616:SHK786621 RXO786616:RXO786621 RNS786616:RNS786621 RDW786616:RDW786621 QUA786616:QUA786621 QKE786616:QKE786621 QAI786616:QAI786621 PQM786616:PQM786621 PGQ786616:PGQ786621 OWU786616:OWU786621 OMY786616:OMY786621 ODC786616:ODC786621 NTG786616:NTG786621 NJK786616:NJK786621 MZO786616:MZO786621 MPS786616:MPS786621 MFW786616:MFW786621 LWA786616:LWA786621 LME786616:LME786621 LCI786616:LCI786621 KSM786616:KSM786621 KIQ786616:KIQ786621 JYU786616:JYU786621 JOY786616:JOY786621 JFC786616:JFC786621 IVG786616:IVG786621 ILK786616:ILK786621 IBO786616:IBO786621 HRS786616:HRS786621 HHW786616:HHW786621 GYA786616:GYA786621 GOE786616:GOE786621 GEI786616:GEI786621 FUM786616:FUM786621 FKQ786616:FKQ786621 FAU786616:FAU786621 EQY786616:EQY786621 EHC786616:EHC786621 DXG786616:DXG786621 DNK786616:DNK786621 DDO786616:DDO786621 CTS786616:CTS786621 CJW786616:CJW786621 CAA786616:CAA786621 BQE786616:BQE786621 BGI786616:BGI786621 AWM786616:AWM786621 AMQ786616:AMQ786621 ACU786616:ACU786621 SY786616:SY786621 JC786616:JC786621 D786616:E786621 WVO721080:WVO721085 WLS721080:WLS721085 WBW721080:WBW721085 VSA721080:VSA721085 VIE721080:VIE721085 UYI721080:UYI721085 UOM721080:UOM721085 UEQ721080:UEQ721085 TUU721080:TUU721085 TKY721080:TKY721085 TBC721080:TBC721085 SRG721080:SRG721085 SHK721080:SHK721085 RXO721080:RXO721085 RNS721080:RNS721085 RDW721080:RDW721085 QUA721080:QUA721085 QKE721080:QKE721085 QAI721080:QAI721085 PQM721080:PQM721085 PGQ721080:PGQ721085 OWU721080:OWU721085 OMY721080:OMY721085 ODC721080:ODC721085 NTG721080:NTG721085 NJK721080:NJK721085 MZO721080:MZO721085 MPS721080:MPS721085 MFW721080:MFW721085 LWA721080:LWA721085 LME721080:LME721085 LCI721080:LCI721085 KSM721080:KSM721085 KIQ721080:KIQ721085 JYU721080:JYU721085 JOY721080:JOY721085 JFC721080:JFC721085 IVG721080:IVG721085 ILK721080:ILK721085 IBO721080:IBO721085 HRS721080:HRS721085 HHW721080:HHW721085 GYA721080:GYA721085 GOE721080:GOE721085 GEI721080:GEI721085 FUM721080:FUM721085 FKQ721080:FKQ721085 FAU721080:FAU721085 EQY721080:EQY721085 EHC721080:EHC721085 DXG721080:DXG721085 DNK721080:DNK721085 DDO721080:DDO721085 CTS721080:CTS721085 CJW721080:CJW721085 CAA721080:CAA721085 BQE721080:BQE721085 BGI721080:BGI721085 AWM721080:AWM721085 AMQ721080:AMQ721085 ACU721080:ACU721085 SY721080:SY721085 JC721080:JC721085 D721080:E721085 WVO655544:WVO655549 WLS655544:WLS655549 WBW655544:WBW655549 VSA655544:VSA655549 VIE655544:VIE655549 UYI655544:UYI655549 UOM655544:UOM655549 UEQ655544:UEQ655549 TUU655544:TUU655549 TKY655544:TKY655549 TBC655544:TBC655549 SRG655544:SRG655549 SHK655544:SHK655549 RXO655544:RXO655549 RNS655544:RNS655549 RDW655544:RDW655549 QUA655544:QUA655549 QKE655544:QKE655549 QAI655544:QAI655549 PQM655544:PQM655549 PGQ655544:PGQ655549 OWU655544:OWU655549 OMY655544:OMY655549 ODC655544:ODC655549 NTG655544:NTG655549 NJK655544:NJK655549 MZO655544:MZO655549 MPS655544:MPS655549 MFW655544:MFW655549 LWA655544:LWA655549 LME655544:LME655549 LCI655544:LCI655549 KSM655544:KSM655549 KIQ655544:KIQ655549 JYU655544:JYU655549 JOY655544:JOY655549 JFC655544:JFC655549 IVG655544:IVG655549 ILK655544:ILK655549 IBO655544:IBO655549 HRS655544:HRS655549 HHW655544:HHW655549 GYA655544:GYA655549 GOE655544:GOE655549 GEI655544:GEI655549 FUM655544:FUM655549 FKQ655544:FKQ655549 FAU655544:FAU655549 EQY655544:EQY655549 EHC655544:EHC655549 DXG655544:DXG655549 DNK655544:DNK655549 DDO655544:DDO655549 CTS655544:CTS655549 CJW655544:CJW655549 CAA655544:CAA655549 BQE655544:BQE655549 BGI655544:BGI655549 AWM655544:AWM655549 AMQ655544:AMQ655549 ACU655544:ACU655549 SY655544:SY655549 JC655544:JC655549 D655544:E655549 WVO590008:WVO590013 WLS590008:WLS590013 WBW590008:WBW590013 VSA590008:VSA590013 VIE590008:VIE590013 UYI590008:UYI590013 UOM590008:UOM590013 UEQ590008:UEQ590013 TUU590008:TUU590013 TKY590008:TKY590013 TBC590008:TBC590013 SRG590008:SRG590013 SHK590008:SHK590013 RXO590008:RXO590013 RNS590008:RNS590013 RDW590008:RDW590013 QUA590008:QUA590013 QKE590008:QKE590013 QAI590008:QAI590013 PQM590008:PQM590013 PGQ590008:PGQ590013 OWU590008:OWU590013 OMY590008:OMY590013 ODC590008:ODC590013 NTG590008:NTG590013 NJK590008:NJK590013 MZO590008:MZO590013 MPS590008:MPS590013 MFW590008:MFW590013 LWA590008:LWA590013 LME590008:LME590013 LCI590008:LCI590013 KSM590008:KSM590013 KIQ590008:KIQ590013 JYU590008:JYU590013 JOY590008:JOY590013 JFC590008:JFC590013 IVG590008:IVG590013 ILK590008:ILK590013 IBO590008:IBO590013 HRS590008:HRS590013 HHW590008:HHW590013 GYA590008:GYA590013 GOE590008:GOE590013 GEI590008:GEI590013 FUM590008:FUM590013 FKQ590008:FKQ590013 FAU590008:FAU590013 EQY590008:EQY590013 EHC590008:EHC590013 DXG590008:DXG590013 DNK590008:DNK590013 DDO590008:DDO590013 CTS590008:CTS590013 CJW590008:CJW590013 CAA590008:CAA590013 BQE590008:BQE590013 BGI590008:BGI590013 AWM590008:AWM590013 AMQ590008:AMQ590013 ACU590008:ACU590013 SY590008:SY590013 JC590008:JC590013 D590008:E590013 WVO524472:WVO524477 WLS524472:WLS524477 WBW524472:WBW524477 VSA524472:VSA524477 VIE524472:VIE524477 UYI524472:UYI524477 UOM524472:UOM524477 UEQ524472:UEQ524477 TUU524472:TUU524477 TKY524472:TKY524477 TBC524472:TBC524477 SRG524472:SRG524477 SHK524472:SHK524477 RXO524472:RXO524477 RNS524472:RNS524477 RDW524472:RDW524477 QUA524472:QUA524477 QKE524472:QKE524477 QAI524472:QAI524477 PQM524472:PQM524477 PGQ524472:PGQ524477 OWU524472:OWU524477 OMY524472:OMY524477 ODC524472:ODC524477 NTG524472:NTG524477 NJK524472:NJK524477 MZO524472:MZO524477 MPS524472:MPS524477 MFW524472:MFW524477 LWA524472:LWA524477 LME524472:LME524477 LCI524472:LCI524477 KSM524472:KSM524477 KIQ524472:KIQ524477 JYU524472:JYU524477 JOY524472:JOY524477 JFC524472:JFC524477 IVG524472:IVG524477 ILK524472:ILK524477 IBO524472:IBO524477 HRS524472:HRS524477 HHW524472:HHW524477 GYA524472:GYA524477 GOE524472:GOE524477 GEI524472:GEI524477 FUM524472:FUM524477 FKQ524472:FKQ524477 FAU524472:FAU524477 EQY524472:EQY524477 EHC524472:EHC524477 DXG524472:DXG524477 DNK524472:DNK524477 DDO524472:DDO524477 CTS524472:CTS524477 CJW524472:CJW524477 CAA524472:CAA524477 BQE524472:BQE524477 BGI524472:BGI524477 AWM524472:AWM524477 AMQ524472:AMQ524477 ACU524472:ACU524477 SY524472:SY524477 JC524472:JC524477 D524472:E524477 WVO458936:WVO458941 WLS458936:WLS458941 WBW458936:WBW458941 VSA458936:VSA458941 VIE458936:VIE458941 UYI458936:UYI458941 UOM458936:UOM458941 UEQ458936:UEQ458941 TUU458936:TUU458941 TKY458936:TKY458941 TBC458936:TBC458941 SRG458936:SRG458941 SHK458936:SHK458941 RXO458936:RXO458941 RNS458936:RNS458941 RDW458936:RDW458941 QUA458936:QUA458941 QKE458936:QKE458941 QAI458936:QAI458941 PQM458936:PQM458941 PGQ458936:PGQ458941 OWU458936:OWU458941 OMY458936:OMY458941 ODC458936:ODC458941 NTG458936:NTG458941 NJK458936:NJK458941 MZO458936:MZO458941 MPS458936:MPS458941 MFW458936:MFW458941 LWA458936:LWA458941 LME458936:LME458941 LCI458936:LCI458941 KSM458936:KSM458941 KIQ458936:KIQ458941 JYU458936:JYU458941 JOY458936:JOY458941 JFC458936:JFC458941 IVG458936:IVG458941 ILK458936:ILK458941 IBO458936:IBO458941 HRS458936:HRS458941 HHW458936:HHW458941 GYA458936:GYA458941 GOE458936:GOE458941 GEI458936:GEI458941 FUM458936:FUM458941 FKQ458936:FKQ458941 FAU458936:FAU458941 EQY458936:EQY458941 EHC458936:EHC458941 DXG458936:DXG458941 DNK458936:DNK458941 DDO458936:DDO458941 CTS458936:CTS458941 CJW458936:CJW458941 CAA458936:CAA458941 BQE458936:BQE458941 BGI458936:BGI458941 AWM458936:AWM458941 AMQ458936:AMQ458941 ACU458936:ACU458941 SY458936:SY458941 JC458936:JC458941 D458936:E458941 WVO393400:WVO393405 WLS393400:WLS393405 WBW393400:WBW393405 VSA393400:VSA393405 VIE393400:VIE393405 UYI393400:UYI393405 UOM393400:UOM393405 UEQ393400:UEQ393405 TUU393400:TUU393405 TKY393400:TKY393405 TBC393400:TBC393405 SRG393400:SRG393405 SHK393400:SHK393405 RXO393400:RXO393405 RNS393400:RNS393405 RDW393400:RDW393405 QUA393400:QUA393405 QKE393400:QKE393405 QAI393400:QAI393405 PQM393400:PQM393405 PGQ393400:PGQ393405 OWU393400:OWU393405 OMY393400:OMY393405 ODC393400:ODC393405 NTG393400:NTG393405 NJK393400:NJK393405 MZO393400:MZO393405 MPS393400:MPS393405 MFW393400:MFW393405 LWA393400:LWA393405 LME393400:LME393405 LCI393400:LCI393405 KSM393400:KSM393405 KIQ393400:KIQ393405 JYU393400:JYU393405 JOY393400:JOY393405 JFC393400:JFC393405 IVG393400:IVG393405 ILK393400:ILK393405 IBO393400:IBO393405 HRS393400:HRS393405 HHW393400:HHW393405 GYA393400:GYA393405 GOE393400:GOE393405 GEI393400:GEI393405 FUM393400:FUM393405 FKQ393400:FKQ393405 FAU393400:FAU393405 EQY393400:EQY393405 EHC393400:EHC393405 DXG393400:DXG393405 DNK393400:DNK393405 DDO393400:DDO393405 CTS393400:CTS393405 CJW393400:CJW393405 CAA393400:CAA393405 BQE393400:BQE393405 BGI393400:BGI393405 AWM393400:AWM393405 AMQ393400:AMQ393405 ACU393400:ACU393405 SY393400:SY393405 JC393400:JC393405 D393400:E393405 WVO327864:WVO327869 WLS327864:WLS327869 WBW327864:WBW327869 VSA327864:VSA327869 VIE327864:VIE327869 UYI327864:UYI327869 UOM327864:UOM327869 UEQ327864:UEQ327869 TUU327864:TUU327869 TKY327864:TKY327869 TBC327864:TBC327869 SRG327864:SRG327869 SHK327864:SHK327869 RXO327864:RXO327869 RNS327864:RNS327869 RDW327864:RDW327869 QUA327864:QUA327869 QKE327864:QKE327869 QAI327864:QAI327869 PQM327864:PQM327869 PGQ327864:PGQ327869 OWU327864:OWU327869 OMY327864:OMY327869 ODC327864:ODC327869 NTG327864:NTG327869 NJK327864:NJK327869 MZO327864:MZO327869 MPS327864:MPS327869 MFW327864:MFW327869 LWA327864:LWA327869 LME327864:LME327869 LCI327864:LCI327869 KSM327864:KSM327869 KIQ327864:KIQ327869 JYU327864:JYU327869 JOY327864:JOY327869 JFC327864:JFC327869 IVG327864:IVG327869 ILK327864:ILK327869 IBO327864:IBO327869 HRS327864:HRS327869 HHW327864:HHW327869 GYA327864:GYA327869 GOE327864:GOE327869 GEI327864:GEI327869 FUM327864:FUM327869 FKQ327864:FKQ327869 FAU327864:FAU327869 EQY327864:EQY327869 EHC327864:EHC327869 DXG327864:DXG327869 DNK327864:DNK327869 DDO327864:DDO327869 CTS327864:CTS327869 CJW327864:CJW327869 CAA327864:CAA327869 BQE327864:BQE327869 BGI327864:BGI327869 AWM327864:AWM327869 AMQ327864:AMQ327869 ACU327864:ACU327869 SY327864:SY327869 JC327864:JC327869 D327864:E327869 WVO262328:WVO262333 WLS262328:WLS262333 WBW262328:WBW262333 VSA262328:VSA262333 VIE262328:VIE262333 UYI262328:UYI262333 UOM262328:UOM262333 UEQ262328:UEQ262333 TUU262328:TUU262333 TKY262328:TKY262333 TBC262328:TBC262333 SRG262328:SRG262333 SHK262328:SHK262333 RXO262328:RXO262333 RNS262328:RNS262333 RDW262328:RDW262333 QUA262328:QUA262333 QKE262328:QKE262333 QAI262328:QAI262333 PQM262328:PQM262333 PGQ262328:PGQ262333 OWU262328:OWU262333 OMY262328:OMY262333 ODC262328:ODC262333 NTG262328:NTG262333 NJK262328:NJK262333 MZO262328:MZO262333 MPS262328:MPS262333 MFW262328:MFW262333 LWA262328:LWA262333 LME262328:LME262333 LCI262328:LCI262333 KSM262328:KSM262333 KIQ262328:KIQ262333 JYU262328:JYU262333 JOY262328:JOY262333 JFC262328:JFC262333 IVG262328:IVG262333 ILK262328:ILK262333 IBO262328:IBO262333 HRS262328:HRS262333 HHW262328:HHW262333 GYA262328:GYA262333 GOE262328:GOE262333 GEI262328:GEI262333 FUM262328:FUM262333 FKQ262328:FKQ262333 FAU262328:FAU262333 EQY262328:EQY262333 EHC262328:EHC262333 DXG262328:DXG262333 DNK262328:DNK262333 DDO262328:DDO262333 CTS262328:CTS262333 CJW262328:CJW262333 CAA262328:CAA262333 BQE262328:BQE262333 BGI262328:BGI262333 AWM262328:AWM262333 AMQ262328:AMQ262333 ACU262328:ACU262333 SY262328:SY262333 JC262328:JC262333 D262328:E262333 WVO196792:WVO196797 WLS196792:WLS196797 WBW196792:WBW196797 VSA196792:VSA196797 VIE196792:VIE196797 UYI196792:UYI196797 UOM196792:UOM196797 UEQ196792:UEQ196797 TUU196792:TUU196797 TKY196792:TKY196797 TBC196792:TBC196797 SRG196792:SRG196797 SHK196792:SHK196797 RXO196792:RXO196797 RNS196792:RNS196797 RDW196792:RDW196797 QUA196792:QUA196797 QKE196792:QKE196797 QAI196792:QAI196797 PQM196792:PQM196797 PGQ196792:PGQ196797 OWU196792:OWU196797 OMY196792:OMY196797 ODC196792:ODC196797 NTG196792:NTG196797 NJK196792:NJK196797 MZO196792:MZO196797 MPS196792:MPS196797 MFW196792:MFW196797 LWA196792:LWA196797 LME196792:LME196797 LCI196792:LCI196797 KSM196792:KSM196797 KIQ196792:KIQ196797 JYU196792:JYU196797 JOY196792:JOY196797 JFC196792:JFC196797 IVG196792:IVG196797 ILK196792:ILK196797 IBO196792:IBO196797 HRS196792:HRS196797 HHW196792:HHW196797 GYA196792:GYA196797 GOE196792:GOE196797 GEI196792:GEI196797 FUM196792:FUM196797 FKQ196792:FKQ196797 FAU196792:FAU196797 EQY196792:EQY196797 EHC196792:EHC196797 DXG196792:DXG196797 DNK196792:DNK196797 DDO196792:DDO196797 CTS196792:CTS196797 CJW196792:CJW196797 CAA196792:CAA196797 BQE196792:BQE196797 BGI196792:BGI196797 AWM196792:AWM196797 AMQ196792:AMQ196797 ACU196792:ACU196797 SY196792:SY196797 JC196792:JC196797 D196792:E196797 WVO131256:WVO131261 WLS131256:WLS131261 WBW131256:WBW131261 VSA131256:VSA131261 VIE131256:VIE131261 UYI131256:UYI131261 UOM131256:UOM131261 UEQ131256:UEQ131261 TUU131256:TUU131261 TKY131256:TKY131261 TBC131256:TBC131261 SRG131256:SRG131261 SHK131256:SHK131261 RXO131256:RXO131261 RNS131256:RNS131261 RDW131256:RDW131261 QUA131256:QUA131261 QKE131256:QKE131261 QAI131256:QAI131261 PQM131256:PQM131261 PGQ131256:PGQ131261 OWU131256:OWU131261 OMY131256:OMY131261 ODC131256:ODC131261 NTG131256:NTG131261 NJK131256:NJK131261 MZO131256:MZO131261 MPS131256:MPS131261 MFW131256:MFW131261 LWA131256:LWA131261 LME131256:LME131261 LCI131256:LCI131261 KSM131256:KSM131261 KIQ131256:KIQ131261 JYU131256:JYU131261 JOY131256:JOY131261 JFC131256:JFC131261 IVG131256:IVG131261 ILK131256:ILK131261 IBO131256:IBO131261 HRS131256:HRS131261 HHW131256:HHW131261 GYA131256:GYA131261 GOE131256:GOE131261 GEI131256:GEI131261 FUM131256:FUM131261 FKQ131256:FKQ131261 FAU131256:FAU131261 EQY131256:EQY131261 EHC131256:EHC131261 DXG131256:DXG131261 DNK131256:DNK131261 DDO131256:DDO131261 CTS131256:CTS131261 CJW131256:CJW131261 CAA131256:CAA131261 BQE131256:BQE131261 BGI131256:BGI131261 AWM131256:AWM131261 AMQ131256:AMQ131261 ACU131256:ACU131261 SY131256:SY131261 JC131256:JC131261 D131256:E131261 WVO65720:WVO65725 WLS65720:WLS65725 WBW65720:WBW65725 VSA65720:VSA65725 VIE65720:VIE65725 UYI65720:UYI65725 UOM65720:UOM65725 UEQ65720:UEQ65725 TUU65720:TUU65725 TKY65720:TKY65725 TBC65720:TBC65725 SRG65720:SRG65725 SHK65720:SHK65725 RXO65720:RXO65725 RNS65720:RNS65725 RDW65720:RDW65725 QUA65720:QUA65725 QKE65720:QKE65725 QAI65720:QAI65725 PQM65720:PQM65725 PGQ65720:PGQ65725 OWU65720:OWU65725 OMY65720:OMY65725 ODC65720:ODC65725 NTG65720:NTG65725 NJK65720:NJK65725 MZO65720:MZO65725 MPS65720:MPS65725 MFW65720:MFW65725 LWA65720:LWA65725 LME65720:LME65725 LCI65720:LCI65725 KSM65720:KSM65725 KIQ65720:KIQ65725 JYU65720:JYU65725 JOY65720:JOY65725 JFC65720:JFC65725 IVG65720:IVG65725 ILK65720:ILK65725 IBO65720:IBO65725 HRS65720:HRS65725 HHW65720:HHW65725 GYA65720:GYA65725 GOE65720:GOE65725 GEI65720:GEI65725 FUM65720:FUM65725 FKQ65720:FKQ65725 FAU65720:FAU65725 EQY65720:EQY65725 EHC65720:EHC65725 DXG65720:DXG65725 DNK65720:DNK65725 DDO65720:DDO65725 CTS65720:CTS65725 CJW65720:CJW65725 CAA65720:CAA65725 BQE65720:BQE65725 BGI65720:BGI65725 AWM65720:AWM65725 AMQ65720:AMQ65725 ACU65720:ACU65725 SY65720:SY65725 JC65720:JC65725 D65720:E65725 WVO983232:WVO983237 WLS983232:WLS983237 WBW983232:WBW983237 VSA983232:VSA983237 VIE983232:VIE983237 UYI983232:UYI983237 UOM983232:UOM983237 UEQ983232:UEQ983237 TUU983232:TUU983237 TKY983232:TKY983237 TBC983232:TBC983237 SRG983232:SRG983237 SHK983232:SHK983237 RXO983232:RXO983237 RNS983232:RNS983237 RDW983232:RDW983237 QUA983232:QUA983237 QKE983232:QKE983237 QAI983232:QAI983237 PQM983232:PQM983237 PGQ983232:PGQ983237 OWU983232:OWU983237 OMY983232:OMY983237 ODC983232:ODC983237 NTG983232:NTG983237 NJK983232:NJK983237 MZO983232:MZO983237 MPS983232:MPS983237 MFW983232:MFW983237 LWA983232:LWA983237 LME983232:LME983237 LCI983232:LCI983237 KSM983232:KSM983237 KIQ983232:KIQ983237 JYU983232:JYU983237 JOY983232:JOY983237 JFC983232:JFC983237 IVG983232:IVG983237 ILK983232:ILK983237 IBO983232:IBO983237 HRS983232:HRS983237 HHW983232:HHW983237 GYA983232:GYA983237 GOE983232:GOE983237 GEI983232:GEI983237 FUM983232:FUM983237 FKQ983232:FKQ983237 FAU983232:FAU983237 EQY983232:EQY983237 EHC983232:EHC983237 DXG983232:DXG983237 DNK983232:DNK983237 DDO983232:DDO983237 CTS983232:CTS983237 CJW983232:CJW983237 CAA983232:CAA983237 BQE983232:BQE983237 BGI983232:BGI983237 AWM983232:AWM983237 AMQ983232:AMQ983237 ACU983232:ACU983237 SY983232:SY983237 JC983232:JC983237 D983232:E983237 WVO917696:WVO917701 WLS917696:WLS917701 WBW917696:WBW917701 VSA917696:VSA917701 VIE917696:VIE917701 UYI917696:UYI917701 UOM917696:UOM917701 UEQ917696:UEQ917701 TUU917696:TUU917701 TKY917696:TKY917701 TBC917696:TBC917701 SRG917696:SRG917701 SHK917696:SHK917701 RXO917696:RXO917701 RNS917696:RNS917701 RDW917696:RDW917701 QUA917696:QUA917701 QKE917696:QKE917701 QAI917696:QAI917701 PQM917696:PQM917701 PGQ917696:PGQ917701 OWU917696:OWU917701 OMY917696:OMY917701 ODC917696:ODC917701 NTG917696:NTG917701 NJK917696:NJK917701 MZO917696:MZO917701 MPS917696:MPS917701 MFW917696:MFW917701 LWA917696:LWA917701 LME917696:LME917701 LCI917696:LCI917701 KSM917696:KSM917701 KIQ917696:KIQ917701 JYU917696:JYU917701 JOY917696:JOY917701 JFC917696:JFC917701 IVG917696:IVG917701 ILK917696:ILK917701 IBO917696:IBO917701 HRS917696:HRS917701 HHW917696:HHW917701 GYA917696:GYA917701 GOE917696:GOE917701 GEI917696:GEI917701 FUM917696:FUM917701 FKQ917696:FKQ917701 FAU917696:FAU917701 EQY917696:EQY917701 EHC917696:EHC917701 DXG917696:DXG917701 DNK917696:DNK917701 DDO917696:DDO917701 CTS917696:CTS917701 CJW917696:CJW917701 CAA917696:CAA917701 BQE917696:BQE917701 BGI917696:BGI917701 AWM917696:AWM917701 AMQ917696:AMQ917701 ACU917696:ACU917701 SY917696:SY917701 JC917696:JC917701 D917696:E917701 WVO852160:WVO852165 WLS852160:WLS852165 WBW852160:WBW852165 VSA852160:VSA852165 VIE852160:VIE852165 UYI852160:UYI852165 UOM852160:UOM852165 UEQ852160:UEQ852165 TUU852160:TUU852165 TKY852160:TKY852165 TBC852160:TBC852165 SRG852160:SRG852165 SHK852160:SHK852165 RXO852160:RXO852165 RNS852160:RNS852165 RDW852160:RDW852165 QUA852160:QUA852165 QKE852160:QKE852165 QAI852160:QAI852165 PQM852160:PQM852165 PGQ852160:PGQ852165 OWU852160:OWU852165 OMY852160:OMY852165 ODC852160:ODC852165 NTG852160:NTG852165 NJK852160:NJK852165 MZO852160:MZO852165 MPS852160:MPS852165 MFW852160:MFW852165 LWA852160:LWA852165 LME852160:LME852165 LCI852160:LCI852165 KSM852160:KSM852165 KIQ852160:KIQ852165 JYU852160:JYU852165 JOY852160:JOY852165 JFC852160:JFC852165 IVG852160:IVG852165 ILK852160:ILK852165 IBO852160:IBO852165 HRS852160:HRS852165 HHW852160:HHW852165 GYA852160:GYA852165 GOE852160:GOE852165 GEI852160:GEI852165 FUM852160:FUM852165 FKQ852160:FKQ852165 FAU852160:FAU852165 EQY852160:EQY852165 EHC852160:EHC852165 DXG852160:DXG852165 DNK852160:DNK852165 DDO852160:DDO852165 CTS852160:CTS852165 CJW852160:CJW852165 CAA852160:CAA852165 BQE852160:BQE852165 BGI852160:BGI852165 AWM852160:AWM852165 AMQ852160:AMQ852165 ACU852160:ACU852165 SY852160:SY852165 JC852160:JC852165 D852160:E852165 WVO786624:WVO786629 WLS786624:WLS786629 WBW786624:WBW786629 VSA786624:VSA786629 VIE786624:VIE786629 UYI786624:UYI786629 UOM786624:UOM786629 UEQ786624:UEQ786629 TUU786624:TUU786629 TKY786624:TKY786629 TBC786624:TBC786629 SRG786624:SRG786629 SHK786624:SHK786629 RXO786624:RXO786629 RNS786624:RNS786629 RDW786624:RDW786629 QUA786624:QUA786629 QKE786624:QKE786629 QAI786624:QAI786629 PQM786624:PQM786629 PGQ786624:PGQ786629 OWU786624:OWU786629 OMY786624:OMY786629 ODC786624:ODC786629 NTG786624:NTG786629 NJK786624:NJK786629 MZO786624:MZO786629 MPS786624:MPS786629 MFW786624:MFW786629 LWA786624:LWA786629 LME786624:LME786629 LCI786624:LCI786629 KSM786624:KSM786629 KIQ786624:KIQ786629 JYU786624:JYU786629 JOY786624:JOY786629 JFC786624:JFC786629 IVG786624:IVG786629 ILK786624:ILK786629 IBO786624:IBO786629 HRS786624:HRS786629 HHW786624:HHW786629 GYA786624:GYA786629 GOE786624:GOE786629 GEI786624:GEI786629 FUM786624:FUM786629 FKQ786624:FKQ786629 FAU786624:FAU786629 EQY786624:EQY786629 EHC786624:EHC786629 DXG786624:DXG786629 DNK786624:DNK786629 DDO786624:DDO786629 CTS786624:CTS786629 CJW786624:CJW786629 CAA786624:CAA786629 BQE786624:BQE786629 BGI786624:BGI786629 AWM786624:AWM786629 AMQ786624:AMQ786629 ACU786624:ACU786629 SY786624:SY786629 JC786624:JC786629 D786624:E786629 WVO721088:WVO721093 WLS721088:WLS721093 WBW721088:WBW721093 VSA721088:VSA721093 VIE721088:VIE721093 UYI721088:UYI721093 UOM721088:UOM721093 UEQ721088:UEQ721093 TUU721088:TUU721093 TKY721088:TKY721093 TBC721088:TBC721093 SRG721088:SRG721093 SHK721088:SHK721093 RXO721088:RXO721093 RNS721088:RNS721093 RDW721088:RDW721093 QUA721088:QUA721093 QKE721088:QKE721093 QAI721088:QAI721093 PQM721088:PQM721093 PGQ721088:PGQ721093 OWU721088:OWU721093 OMY721088:OMY721093 ODC721088:ODC721093 NTG721088:NTG721093 NJK721088:NJK721093 MZO721088:MZO721093 MPS721088:MPS721093 MFW721088:MFW721093 LWA721088:LWA721093 LME721088:LME721093 LCI721088:LCI721093 KSM721088:KSM721093 KIQ721088:KIQ721093 JYU721088:JYU721093 JOY721088:JOY721093 JFC721088:JFC721093 IVG721088:IVG721093 ILK721088:ILK721093 IBO721088:IBO721093 HRS721088:HRS721093 HHW721088:HHW721093 GYA721088:GYA721093 GOE721088:GOE721093 GEI721088:GEI721093 FUM721088:FUM721093 FKQ721088:FKQ721093 FAU721088:FAU721093 EQY721088:EQY721093 EHC721088:EHC721093 DXG721088:DXG721093 DNK721088:DNK721093 DDO721088:DDO721093 CTS721088:CTS721093 CJW721088:CJW721093 CAA721088:CAA721093 BQE721088:BQE721093 BGI721088:BGI721093 AWM721088:AWM721093 AMQ721088:AMQ721093 ACU721088:ACU721093 SY721088:SY721093 JC721088:JC721093 D721088:E721093 WVO655552:WVO655557 WLS655552:WLS655557 WBW655552:WBW655557 VSA655552:VSA655557 VIE655552:VIE655557 UYI655552:UYI655557 UOM655552:UOM655557 UEQ655552:UEQ655557 TUU655552:TUU655557 TKY655552:TKY655557 TBC655552:TBC655557 SRG655552:SRG655557 SHK655552:SHK655557 RXO655552:RXO655557 RNS655552:RNS655557 RDW655552:RDW655557 QUA655552:QUA655557 QKE655552:QKE655557 QAI655552:QAI655557 PQM655552:PQM655557 PGQ655552:PGQ655557 OWU655552:OWU655557 OMY655552:OMY655557 ODC655552:ODC655557 NTG655552:NTG655557 NJK655552:NJK655557 MZO655552:MZO655557 MPS655552:MPS655557 MFW655552:MFW655557 LWA655552:LWA655557 LME655552:LME655557 LCI655552:LCI655557 KSM655552:KSM655557 KIQ655552:KIQ655557 JYU655552:JYU655557 JOY655552:JOY655557 JFC655552:JFC655557 IVG655552:IVG655557 ILK655552:ILK655557 IBO655552:IBO655557 HRS655552:HRS655557 HHW655552:HHW655557 GYA655552:GYA655557 GOE655552:GOE655557 GEI655552:GEI655557 FUM655552:FUM655557 FKQ655552:FKQ655557 FAU655552:FAU655557 EQY655552:EQY655557 EHC655552:EHC655557 DXG655552:DXG655557 DNK655552:DNK655557 DDO655552:DDO655557 CTS655552:CTS655557 CJW655552:CJW655557 CAA655552:CAA655557 BQE655552:BQE655557 BGI655552:BGI655557 AWM655552:AWM655557 AMQ655552:AMQ655557 ACU655552:ACU655557 SY655552:SY655557 JC655552:JC655557 D655552:E655557 WVO590016:WVO590021 WLS590016:WLS590021 WBW590016:WBW590021 VSA590016:VSA590021 VIE590016:VIE590021 UYI590016:UYI590021 UOM590016:UOM590021 UEQ590016:UEQ590021 TUU590016:TUU590021 TKY590016:TKY590021 TBC590016:TBC590021 SRG590016:SRG590021 SHK590016:SHK590021 RXO590016:RXO590021 RNS590016:RNS590021 RDW590016:RDW590021 QUA590016:QUA590021 QKE590016:QKE590021 QAI590016:QAI590021 PQM590016:PQM590021 PGQ590016:PGQ590021 OWU590016:OWU590021 OMY590016:OMY590021 ODC590016:ODC590021 NTG590016:NTG590021 NJK590016:NJK590021 MZO590016:MZO590021 MPS590016:MPS590021 MFW590016:MFW590021 LWA590016:LWA590021 LME590016:LME590021 LCI590016:LCI590021 KSM590016:KSM590021 KIQ590016:KIQ590021 JYU590016:JYU590021 JOY590016:JOY590021 JFC590016:JFC590021 IVG590016:IVG590021 ILK590016:ILK590021 IBO590016:IBO590021 HRS590016:HRS590021 HHW590016:HHW590021 GYA590016:GYA590021 GOE590016:GOE590021 GEI590016:GEI590021 FUM590016:FUM590021 FKQ590016:FKQ590021 FAU590016:FAU590021 EQY590016:EQY590021 EHC590016:EHC590021 DXG590016:DXG590021 DNK590016:DNK590021 DDO590016:DDO590021 CTS590016:CTS590021 CJW590016:CJW590021 CAA590016:CAA590021 BQE590016:BQE590021 BGI590016:BGI590021 AWM590016:AWM590021 AMQ590016:AMQ590021 ACU590016:ACU590021 SY590016:SY590021 JC590016:JC590021 D590016:E590021 WVO524480:WVO524485 WLS524480:WLS524485 WBW524480:WBW524485 VSA524480:VSA524485 VIE524480:VIE524485 UYI524480:UYI524485 UOM524480:UOM524485 UEQ524480:UEQ524485 TUU524480:TUU524485 TKY524480:TKY524485 TBC524480:TBC524485 SRG524480:SRG524485 SHK524480:SHK524485 RXO524480:RXO524485 RNS524480:RNS524485 RDW524480:RDW524485 QUA524480:QUA524485 QKE524480:QKE524485 QAI524480:QAI524485 PQM524480:PQM524485 PGQ524480:PGQ524485 OWU524480:OWU524485 OMY524480:OMY524485 ODC524480:ODC524485 NTG524480:NTG524485 NJK524480:NJK524485 MZO524480:MZO524485 MPS524480:MPS524485 MFW524480:MFW524485 LWA524480:LWA524485 LME524480:LME524485 LCI524480:LCI524485 KSM524480:KSM524485 KIQ524480:KIQ524485 JYU524480:JYU524485 JOY524480:JOY524485 JFC524480:JFC524485 IVG524480:IVG524485 ILK524480:ILK524485 IBO524480:IBO524485 HRS524480:HRS524485 HHW524480:HHW524485 GYA524480:GYA524485 GOE524480:GOE524485 GEI524480:GEI524485 FUM524480:FUM524485 FKQ524480:FKQ524485 FAU524480:FAU524485 EQY524480:EQY524485 EHC524480:EHC524485 DXG524480:DXG524485 DNK524480:DNK524485 DDO524480:DDO524485 CTS524480:CTS524485 CJW524480:CJW524485 CAA524480:CAA524485 BQE524480:BQE524485 BGI524480:BGI524485 AWM524480:AWM524485 AMQ524480:AMQ524485 ACU524480:ACU524485 SY524480:SY524485 JC524480:JC524485 D524480:E524485 WVO458944:WVO458949 WLS458944:WLS458949 WBW458944:WBW458949 VSA458944:VSA458949 VIE458944:VIE458949 UYI458944:UYI458949 UOM458944:UOM458949 UEQ458944:UEQ458949 TUU458944:TUU458949 TKY458944:TKY458949 TBC458944:TBC458949 SRG458944:SRG458949 SHK458944:SHK458949 RXO458944:RXO458949 RNS458944:RNS458949 RDW458944:RDW458949 QUA458944:QUA458949 QKE458944:QKE458949 QAI458944:QAI458949 PQM458944:PQM458949 PGQ458944:PGQ458949 OWU458944:OWU458949 OMY458944:OMY458949 ODC458944:ODC458949 NTG458944:NTG458949 NJK458944:NJK458949 MZO458944:MZO458949 MPS458944:MPS458949 MFW458944:MFW458949 LWA458944:LWA458949 LME458944:LME458949 LCI458944:LCI458949 KSM458944:KSM458949 KIQ458944:KIQ458949 JYU458944:JYU458949 JOY458944:JOY458949 JFC458944:JFC458949 IVG458944:IVG458949 ILK458944:ILK458949 IBO458944:IBO458949 HRS458944:HRS458949 HHW458944:HHW458949 GYA458944:GYA458949 GOE458944:GOE458949 GEI458944:GEI458949 FUM458944:FUM458949 FKQ458944:FKQ458949 FAU458944:FAU458949 EQY458944:EQY458949 EHC458944:EHC458949 DXG458944:DXG458949 DNK458944:DNK458949 DDO458944:DDO458949 CTS458944:CTS458949 CJW458944:CJW458949 CAA458944:CAA458949 BQE458944:BQE458949 BGI458944:BGI458949 AWM458944:AWM458949 AMQ458944:AMQ458949 ACU458944:ACU458949 SY458944:SY458949 JC458944:JC458949 D458944:E458949 WVO393408:WVO393413 WLS393408:WLS393413 WBW393408:WBW393413 VSA393408:VSA393413 VIE393408:VIE393413 UYI393408:UYI393413 UOM393408:UOM393413 UEQ393408:UEQ393413 TUU393408:TUU393413 TKY393408:TKY393413 TBC393408:TBC393413 SRG393408:SRG393413 SHK393408:SHK393413 RXO393408:RXO393413 RNS393408:RNS393413 RDW393408:RDW393413 QUA393408:QUA393413 QKE393408:QKE393413 QAI393408:QAI393413 PQM393408:PQM393413 PGQ393408:PGQ393413 OWU393408:OWU393413 OMY393408:OMY393413 ODC393408:ODC393413 NTG393408:NTG393413 NJK393408:NJK393413 MZO393408:MZO393413 MPS393408:MPS393413 MFW393408:MFW393413 LWA393408:LWA393413 LME393408:LME393413 LCI393408:LCI393413 KSM393408:KSM393413 KIQ393408:KIQ393413 JYU393408:JYU393413 JOY393408:JOY393413 JFC393408:JFC393413 IVG393408:IVG393413 ILK393408:ILK393413 IBO393408:IBO393413 HRS393408:HRS393413 HHW393408:HHW393413 GYA393408:GYA393413 GOE393408:GOE393413 GEI393408:GEI393413 FUM393408:FUM393413 FKQ393408:FKQ393413 FAU393408:FAU393413 EQY393408:EQY393413 EHC393408:EHC393413 DXG393408:DXG393413 DNK393408:DNK393413 DDO393408:DDO393413 CTS393408:CTS393413 CJW393408:CJW393413 CAA393408:CAA393413 BQE393408:BQE393413 BGI393408:BGI393413 AWM393408:AWM393413 AMQ393408:AMQ393413 ACU393408:ACU393413 SY393408:SY393413 JC393408:JC393413 D393408:E393413 WVO327872:WVO327877 WLS327872:WLS327877 WBW327872:WBW327877 VSA327872:VSA327877 VIE327872:VIE327877 UYI327872:UYI327877 UOM327872:UOM327877 UEQ327872:UEQ327877 TUU327872:TUU327877 TKY327872:TKY327877 TBC327872:TBC327877 SRG327872:SRG327877 SHK327872:SHK327877 RXO327872:RXO327877 RNS327872:RNS327877 RDW327872:RDW327877 QUA327872:QUA327877 QKE327872:QKE327877 QAI327872:QAI327877 PQM327872:PQM327877 PGQ327872:PGQ327877 OWU327872:OWU327877 OMY327872:OMY327877 ODC327872:ODC327877 NTG327872:NTG327877 NJK327872:NJK327877 MZO327872:MZO327877 MPS327872:MPS327877 MFW327872:MFW327877 LWA327872:LWA327877 LME327872:LME327877 LCI327872:LCI327877 KSM327872:KSM327877 KIQ327872:KIQ327877 JYU327872:JYU327877 JOY327872:JOY327877 JFC327872:JFC327877 IVG327872:IVG327877 ILK327872:ILK327877 IBO327872:IBO327877 HRS327872:HRS327877 HHW327872:HHW327877 GYA327872:GYA327877 GOE327872:GOE327877 GEI327872:GEI327877 FUM327872:FUM327877 FKQ327872:FKQ327877 FAU327872:FAU327877 EQY327872:EQY327877 EHC327872:EHC327877 DXG327872:DXG327877 DNK327872:DNK327877 DDO327872:DDO327877 CTS327872:CTS327877 CJW327872:CJW327877 CAA327872:CAA327877 BQE327872:BQE327877 BGI327872:BGI327877 AWM327872:AWM327877 AMQ327872:AMQ327877 ACU327872:ACU327877 SY327872:SY327877 JC327872:JC327877 D327872:E327877 WVO262336:WVO262341 WLS262336:WLS262341 WBW262336:WBW262341 VSA262336:VSA262341 VIE262336:VIE262341 UYI262336:UYI262341 UOM262336:UOM262341 UEQ262336:UEQ262341 TUU262336:TUU262341 TKY262336:TKY262341 TBC262336:TBC262341 SRG262336:SRG262341 SHK262336:SHK262341 RXO262336:RXO262341 RNS262336:RNS262341 RDW262336:RDW262341 QUA262336:QUA262341 QKE262336:QKE262341 QAI262336:QAI262341 PQM262336:PQM262341 PGQ262336:PGQ262341 OWU262336:OWU262341 OMY262336:OMY262341 ODC262336:ODC262341 NTG262336:NTG262341 NJK262336:NJK262341 MZO262336:MZO262341 MPS262336:MPS262341 MFW262336:MFW262341 LWA262336:LWA262341 LME262336:LME262341 LCI262336:LCI262341 KSM262336:KSM262341 KIQ262336:KIQ262341 JYU262336:JYU262341 JOY262336:JOY262341 JFC262336:JFC262341 IVG262336:IVG262341 ILK262336:ILK262341 IBO262336:IBO262341 HRS262336:HRS262341 HHW262336:HHW262341 GYA262336:GYA262341 GOE262336:GOE262341 GEI262336:GEI262341 FUM262336:FUM262341 FKQ262336:FKQ262341 FAU262336:FAU262341 EQY262336:EQY262341 EHC262336:EHC262341 DXG262336:DXG262341 DNK262336:DNK262341 DDO262336:DDO262341 CTS262336:CTS262341 CJW262336:CJW262341 CAA262336:CAA262341 BQE262336:BQE262341 BGI262336:BGI262341 AWM262336:AWM262341 AMQ262336:AMQ262341 ACU262336:ACU262341 SY262336:SY262341 JC262336:JC262341 D262336:E262341 WVO196800:WVO196805 WLS196800:WLS196805 WBW196800:WBW196805 VSA196800:VSA196805 VIE196800:VIE196805 UYI196800:UYI196805 UOM196800:UOM196805 UEQ196800:UEQ196805 TUU196800:TUU196805 TKY196800:TKY196805 TBC196800:TBC196805 SRG196800:SRG196805 SHK196800:SHK196805 RXO196800:RXO196805 RNS196800:RNS196805 RDW196800:RDW196805 QUA196800:QUA196805 QKE196800:QKE196805 QAI196800:QAI196805 PQM196800:PQM196805 PGQ196800:PGQ196805 OWU196800:OWU196805 OMY196800:OMY196805 ODC196800:ODC196805 NTG196800:NTG196805 NJK196800:NJK196805 MZO196800:MZO196805 MPS196800:MPS196805 MFW196800:MFW196805 LWA196800:LWA196805 LME196800:LME196805 LCI196800:LCI196805 KSM196800:KSM196805 KIQ196800:KIQ196805 JYU196800:JYU196805 JOY196800:JOY196805 JFC196800:JFC196805 IVG196800:IVG196805 ILK196800:ILK196805 IBO196800:IBO196805 HRS196800:HRS196805 HHW196800:HHW196805 GYA196800:GYA196805 GOE196800:GOE196805 GEI196800:GEI196805 FUM196800:FUM196805 FKQ196800:FKQ196805 FAU196800:FAU196805 EQY196800:EQY196805 EHC196800:EHC196805 DXG196800:DXG196805 DNK196800:DNK196805 DDO196800:DDO196805 CTS196800:CTS196805 CJW196800:CJW196805 CAA196800:CAA196805 BQE196800:BQE196805 BGI196800:BGI196805 AWM196800:AWM196805 AMQ196800:AMQ196805 ACU196800:ACU196805 SY196800:SY196805 JC196800:JC196805 D196800:E196805 WVO131264:WVO131269 WLS131264:WLS131269 WBW131264:WBW131269 VSA131264:VSA131269 VIE131264:VIE131269 UYI131264:UYI131269 UOM131264:UOM131269 UEQ131264:UEQ131269 TUU131264:TUU131269 TKY131264:TKY131269 TBC131264:TBC131269 SRG131264:SRG131269 SHK131264:SHK131269 RXO131264:RXO131269 RNS131264:RNS131269 RDW131264:RDW131269 QUA131264:QUA131269 QKE131264:QKE131269 QAI131264:QAI131269 PQM131264:PQM131269 PGQ131264:PGQ131269 OWU131264:OWU131269 OMY131264:OMY131269 ODC131264:ODC131269 NTG131264:NTG131269 NJK131264:NJK131269 MZO131264:MZO131269 MPS131264:MPS131269 MFW131264:MFW131269 LWA131264:LWA131269 LME131264:LME131269 LCI131264:LCI131269 KSM131264:KSM131269 KIQ131264:KIQ131269 JYU131264:JYU131269 JOY131264:JOY131269 JFC131264:JFC131269 IVG131264:IVG131269 ILK131264:ILK131269 IBO131264:IBO131269 HRS131264:HRS131269 HHW131264:HHW131269 GYA131264:GYA131269 GOE131264:GOE131269 GEI131264:GEI131269 FUM131264:FUM131269 FKQ131264:FKQ131269 FAU131264:FAU131269 EQY131264:EQY131269 EHC131264:EHC131269 DXG131264:DXG131269 DNK131264:DNK131269 DDO131264:DDO131269 CTS131264:CTS131269 CJW131264:CJW131269 CAA131264:CAA131269 BQE131264:BQE131269 BGI131264:BGI131269 AWM131264:AWM131269 AMQ131264:AMQ131269 ACU131264:ACU131269 SY131264:SY131269 JC131264:JC131269 D131264:E131269 WVO65728:WVO65733 WLS65728:WLS65733 WBW65728:WBW65733 VSA65728:VSA65733 VIE65728:VIE65733 UYI65728:UYI65733 UOM65728:UOM65733 UEQ65728:UEQ65733 TUU65728:TUU65733 TKY65728:TKY65733 TBC65728:TBC65733 SRG65728:SRG65733 SHK65728:SHK65733 RXO65728:RXO65733 RNS65728:RNS65733 RDW65728:RDW65733 QUA65728:QUA65733 QKE65728:QKE65733 QAI65728:QAI65733 PQM65728:PQM65733 PGQ65728:PGQ65733 OWU65728:OWU65733 OMY65728:OMY65733 ODC65728:ODC65733 NTG65728:NTG65733 NJK65728:NJK65733 MZO65728:MZO65733 MPS65728:MPS65733 MFW65728:MFW65733 LWA65728:LWA65733 LME65728:LME65733 LCI65728:LCI65733 KSM65728:KSM65733 KIQ65728:KIQ65733 JYU65728:JYU65733 JOY65728:JOY65733 JFC65728:JFC65733 IVG65728:IVG65733 ILK65728:ILK65733 IBO65728:IBO65733 HRS65728:HRS65733 HHW65728:HHW65733 GYA65728:GYA65733 GOE65728:GOE65733 GEI65728:GEI65733 FUM65728:FUM65733 FKQ65728:FKQ65733 FAU65728:FAU65733 EQY65728:EQY65733 EHC65728:EHC65733 DXG65728:DXG65733 DNK65728:DNK65733 DDO65728:DDO65733 CTS65728:CTS65733 CJW65728:CJW65733 CAA65728:CAA65733 BQE65728:BQE65733 BGI65728:BGI65733 AWM65728:AWM65733 AMQ65728:AMQ65733 ACU65728:ACU65733 SY65728:SY65733 JC65728:JC65733 D65728:E65733 WVO983240:WVO983245 WLS983240:WLS983245 WBW983240:WBW983245 VSA983240:VSA983245 VIE983240:VIE983245 UYI983240:UYI983245 UOM983240:UOM983245 UEQ983240:UEQ983245 TUU983240:TUU983245 TKY983240:TKY983245 TBC983240:TBC983245 SRG983240:SRG983245 SHK983240:SHK983245 RXO983240:RXO983245 RNS983240:RNS983245 RDW983240:RDW983245 QUA983240:QUA983245 QKE983240:QKE983245 QAI983240:QAI983245 PQM983240:PQM983245 PGQ983240:PGQ983245 OWU983240:OWU983245 OMY983240:OMY983245 ODC983240:ODC983245 NTG983240:NTG983245 NJK983240:NJK983245 MZO983240:MZO983245 MPS983240:MPS983245 MFW983240:MFW983245 LWA983240:LWA983245 LME983240:LME983245 LCI983240:LCI983245 KSM983240:KSM983245 KIQ983240:KIQ983245 JYU983240:JYU983245 JOY983240:JOY983245 JFC983240:JFC983245 IVG983240:IVG983245 ILK983240:ILK983245 IBO983240:IBO983245 HRS983240:HRS983245 HHW983240:HHW983245 GYA983240:GYA983245 GOE983240:GOE983245 GEI983240:GEI983245 FUM983240:FUM983245 FKQ983240:FKQ983245 FAU983240:FAU983245 EQY983240:EQY983245 EHC983240:EHC983245 DXG983240:DXG983245 DNK983240:DNK983245 DDO983240:DDO983245 CTS983240:CTS983245 CJW983240:CJW983245 CAA983240:CAA983245 BQE983240:BQE983245 BGI983240:BGI983245 AWM983240:AWM983245 AMQ983240:AMQ983245 ACU983240:ACU983245 SY983240:SY983245 JC983240:JC983245 D983240:E983245 WVO917704:WVO917709 WLS917704:WLS917709 WBW917704:WBW917709 VSA917704:VSA917709 VIE917704:VIE917709 UYI917704:UYI917709 UOM917704:UOM917709 UEQ917704:UEQ917709 TUU917704:TUU917709 TKY917704:TKY917709 TBC917704:TBC917709 SRG917704:SRG917709 SHK917704:SHK917709 RXO917704:RXO917709 RNS917704:RNS917709 RDW917704:RDW917709 QUA917704:QUA917709 QKE917704:QKE917709 QAI917704:QAI917709 PQM917704:PQM917709 PGQ917704:PGQ917709 OWU917704:OWU917709 OMY917704:OMY917709 ODC917704:ODC917709 NTG917704:NTG917709 NJK917704:NJK917709 MZO917704:MZO917709 MPS917704:MPS917709 MFW917704:MFW917709 LWA917704:LWA917709 LME917704:LME917709 LCI917704:LCI917709 KSM917704:KSM917709 KIQ917704:KIQ917709 JYU917704:JYU917709 JOY917704:JOY917709 JFC917704:JFC917709 IVG917704:IVG917709 ILK917704:ILK917709 IBO917704:IBO917709 HRS917704:HRS917709 HHW917704:HHW917709 GYA917704:GYA917709 GOE917704:GOE917709 GEI917704:GEI917709 FUM917704:FUM917709 FKQ917704:FKQ917709 FAU917704:FAU917709 EQY917704:EQY917709 EHC917704:EHC917709 DXG917704:DXG917709 DNK917704:DNK917709 DDO917704:DDO917709 CTS917704:CTS917709 CJW917704:CJW917709 CAA917704:CAA917709 BQE917704:BQE917709 BGI917704:BGI917709 AWM917704:AWM917709 AMQ917704:AMQ917709 ACU917704:ACU917709 SY917704:SY917709 JC917704:JC917709 D917704:E917709 WVO852168:WVO852173 WLS852168:WLS852173 WBW852168:WBW852173 VSA852168:VSA852173 VIE852168:VIE852173 UYI852168:UYI852173 UOM852168:UOM852173 UEQ852168:UEQ852173 TUU852168:TUU852173 TKY852168:TKY852173 TBC852168:TBC852173 SRG852168:SRG852173 SHK852168:SHK852173 RXO852168:RXO852173 RNS852168:RNS852173 RDW852168:RDW852173 QUA852168:QUA852173 QKE852168:QKE852173 QAI852168:QAI852173 PQM852168:PQM852173 PGQ852168:PGQ852173 OWU852168:OWU852173 OMY852168:OMY852173 ODC852168:ODC852173 NTG852168:NTG852173 NJK852168:NJK852173 MZO852168:MZO852173 MPS852168:MPS852173 MFW852168:MFW852173 LWA852168:LWA852173 LME852168:LME852173 LCI852168:LCI852173 KSM852168:KSM852173 KIQ852168:KIQ852173 JYU852168:JYU852173 JOY852168:JOY852173 JFC852168:JFC852173 IVG852168:IVG852173 ILK852168:ILK852173 IBO852168:IBO852173 HRS852168:HRS852173 HHW852168:HHW852173 GYA852168:GYA852173 GOE852168:GOE852173 GEI852168:GEI852173 FUM852168:FUM852173 FKQ852168:FKQ852173 FAU852168:FAU852173 EQY852168:EQY852173 EHC852168:EHC852173 DXG852168:DXG852173 DNK852168:DNK852173 DDO852168:DDO852173 CTS852168:CTS852173 CJW852168:CJW852173 CAA852168:CAA852173 BQE852168:BQE852173 BGI852168:BGI852173 AWM852168:AWM852173 AMQ852168:AMQ852173 ACU852168:ACU852173 SY852168:SY852173 JC852168:JC852173 D852168:E852173 WVO786632:WVO786637 WLS786632:WLS786637 WBW786632:WBW786637 VSA786632:VSA786637 VIE786632:VIE786637 UYI786632:UYI786637 UOM786632:UOM786637 UEQ786632:UEQ786637 TUU786632:TUU786637 TKY786632:TKY786637 TBC786632:TBC786637 SRG786632:SRG786637 SHK786632:SHK786637 RXO786632:RXO786637 RNS786632:RNS786637 RDW786632:RDW786637 QUA786632:QUA786637 QKE786632:QKE786637 QAI786632:QAI786637 PQM786632:PQM786637 PGQ786632:PGQ786637 OWU786632:OWU786637 OMY786632:OMY786637 ODC786632:ODC786637 NTG786632:NTG786637 NJK786632:NJK786637 MZO786632:MZO786637 MPS786632:MPS786637 MFW786632:MFW786637 LWA786632:LWA786637 LME786632:LME786637 LCI786632:LCI786637 KSM786632:KSM786637 KIQ786632:KIQ786637 JYU786632:JYU786637 JOY786632:JOY786637 JFC786632:JFC786637 IVG786632:IVG786637 ILK786632:ILK786637 IBO786632:IBO786637 HRS786632:HRS786637 HHW786632:HHW786637 GYA786632:GYA786637 GOE786632:GOE786637 GEI786632:GEI786637 FUM786632:FUM786637 FKQ786632:FKQ786637 FAU786632:FAU786637 EQY786632:EQY786637 EHC786632:EHC786637 DXG786632:DXG786637 DNK786632:DNK786637 DDO786632:DDO786637 CTS786632:CTS786637 CJW786632:CJW786637 CAA786632:CAA786637 BQE786632:BQE786637 BGI786632:BGI786637 AWM786632:AWM786637 AMQ786632:AMQ786637 ACU786632:ACU786637 SY786632:SY786637 JC786632:JC786637 D786632:E786637 WVO721096:WVO721101 WLS721096:WLS721101 WBW721096:WBW721101 VSA721096:VSA721101 VIE721096:VIE721101 UYI721096:UYI721101 UOM721096:UOM721101 UEQ721096:UEQ721101 TUU721096:TUU721101 TKY721096:TKY721101 TBC721096:TBC721101 SRG721096:SRG721101 SHK721096:SHK721101 RXO721096:RXO721101 RNS721096:RNS721101 RDW721096:RDW721101 QUA721096:QUA721101 QKE721096:QKE721101 QAI721096:QAI721101 PQM721096:PQM721101 PGQ721096:PGQ721101 OWU721096:OWU721101 OMY721096:OMY721101 ODC721096:ODC721101 NTG721096:NTG721101 NJK721096:NJK721101 MZO721096:MZO721101 MPS721096:MPS721101 MFW721096:MFW721101 LWA721096:LWA721101 LME721096:LME721101 LCI721096:LCI721101 KSM721096:KSM721101 KIQ721096:KIQ721101 JYU721096:JYU721101 JOY721096:JOY721101 JFC721096:JFC721101 IVG721096:IVG721101 ILK721096:ILK721101 IBO721096:IBO721101 HRS721096:HRS721101 HHW721096:HHW721101 GYA721096:GYA721101 GOE721096:GOE721101 GEI721096:GEI721101 FUM721096:FUM721101 FKQ721096:FKQ721101 FAU721096:FAU721101 EQY721096:EQY721101 EHC721096:EHC721101 DXG721096:DXG721101 DNK721096:DNK721101 DDO721096:DDO721101 CTS721096:CTS721101 CJW721096:CJW721101 CAA721096:CAA721101 BQE721096:BQE721101 BGI721096:BGI721101 AWM721096:AWM721101 AMQ721096:AMQ721101 ACU721096:ACU721101 SY721096:SY721101 JC721096:JC721101 D721096:E721101 WVO655560:WVO655565 WLS655560:WLS655565 WBW655560:WBW655565 VSA655560:VSA655565 VIE655560:VIE655565 UYI655560:UYI655565 UOM655560:UOM655565 UEQ655560:UEQ655565 TUU655560:TUU655565 TKY655560:TKY655565 TBC655560:TBC655565 SRG655560:SRG655565 SHK655560:SHK655565 RXO655560:RXO655565 RNS655560:RNS655565 RDW655560:RDW655565 QUA655560:QUA655565 QKE655560:QKE655565 QAI655560:QAI655565 PQM655560:PQM655565 PGQ655560:PGQ655565 OWU655560:OWU655565 OMY655560:OMY655565 ODC655560:ODC655565 NTG655560:NTG655565 NJK655560:NJK655565 MZO655560:MZO655565 MPS655560:MPS655565 MFW655560:MFW655565 LWA655560:LWA655565 LME655560:LME655565 LCI655560:LCI655565 KSM655560:KSM655565 KIQ655560:KIQ655565 JYU655560:JYU655565 JOY655560:JOY655565 JFC655560:JFC655565 IVG655560:IVG655565 ILK655560:ILK655565 IBO655560:IBO655565 HRS655560:HRS655565 HHW655560:HHW655565 GYA655560:GYA655565 GOE655560:GOE655565 GEI655560:GEI655565 FUM655560:FUM655565 FKQ655560:FKQ655565 FAU655560:FAU655565 EQY655560:EQY655565 EHC655560:EHC655565 DXG655560:DXG655565 DNK655560:DNK655565 DDO655560:DDO655565 CTS655560:CTS655565 CJW655560:CJW655565 CAA655560:CAA655565 BQE655560:BQE655565 BGI655560:BGI655565 AWM655560:AWM655565 AMQ655560:AMQ655565 ACU655560:ACU655565 SY655560:SY655565 JC655560:JC655565 D655560:E655565 WVO590024:WVO590029 WLS590024:WLS590029 WBW590024:WBW590029 VSA590024:VSA590029 VIE590024:VIE590029 UYI590024:UYI590029 UOM590024:UOM590029 UEQ590024:UEQ590029 TUU590024:TUU590029 TKY590024:TKY590029 TBC590024:TBC590029 SRG590024:SRG590029 SHK590024:SHK590029 RXO590024:RXO590029 RNS590024:RNS590029 RDW590024:RDW590029 QUA590024:QUA590029 QKE590024:QKE590029 QAI590024:QAI590029 PQM590024:PQM590029 PGQ590024:PGQ590029 OWU590024:OWU590029 OMY590024:OMY590029 ODC590024:ODC590029 NTG590024:NTG590029 NJK590024:NJK590029 MZO590024:MZO590029 MPS590024:MPS590029 MFW590024:MFW590029 LWA590024:LWA590029 LME590024:LME590029 LCI590024:LCI590029 KSM590024:KSM590029 KIQ590024:KIQ590029 JYU590024:JYU590029 JOY590024:JOY590029 JFC590024:JFC590029 IVG590024:IVG590029 ILK590024:ILK590029 IBO590024:IBO590029 HRS590024:HRS590029 HHW590024:HHW590029 GYA590024:GYA590029 GOE590024:GOE590029 GEI590024:GEI590029 FUM590024:FUM590029 FKQ590024:FKQ590029 FAU590024:FAU590029 EQY590024:EQY590029 EHC590024:EHC590029 DXG590024:DXG590029 DNK590024:DNK590029 DDO590024:DDO590029 CTS590024:CTS590029 CJW590024:CJW590029 CAA590024:CAA590029 BQE590024:BQE590029 BGI590024:BGI590029 AWM590024:AWM590029 AMQ590024:AMQ590029 ACU590024:ACU590029 SY590024:SY590029 JC590024:JC590029 D590024:E590029 WVO524488:WVO524493 WLS524488:WLS524493 WBW524488:WBW524493 VSA524488:VSA524493 VIE524488:VIE524493 UYI524488:UYI524493 UOM524488:UOM524493 UEQ524488:UEQ524493 TUU524488:TUU524493 TKY524488:TKY524493 TBC524488:TBC524493 SRG524488:SRG524493 SHK524488:SHK524493 RXO524488:RXO524493 RNS524488:RNS524493 RDW524488:RDW524493 QUA524488:QUA524493 QKE524488:QKE524493 QAI524488:QAI524493 PQM524488:PQM524493 PGQ524488:PGQ524493 OWU524488:OWU524493 OMY524488:OMY524493 ODC524488:ODC524493 NTG524488:NTG524493 NJK524488:NJK524493 MZO524488:MZO524493 MPS524488:MPS524493 MFW524488:MFW524493 LWA524488:LWA524493 LME524488:LME524493 LCI524488:LCI524493 KSM524488:KSM524493 KIQ524488:KIQ524493 JYU524488:JYU524493 JOY524488:JOY524493 JFC524488:JFC524493 IVG524488:IVG524493 ILK524488:ILK524493 IBO524488:IBO524493 HRS524488:HRS524493 HHW524488:HHW524493 GYA524488:GYA524493 GOE524488:GOE524493 GEI524488:GEI524493 FUM524488:FUM524493 FKQ524488:FKQ524493 FAU524488:FAU524493 EQY524488:EQY524493 EHC524488:EHC524493 DXG524488:DXG524493 DNK524488:DNK524493 DDO524488:DDO524493 CTS524488:CTS524493 CJW524488:CJW524493 CAA524488:CAA524493 BQE524488:BQE524493 BGI524488:BGI524493 AWM524488:AWM524493 AMQ524488:AMQ524493 ACU524488:ACU524493 SY524488:SY524493 JC524488:JC524493 D524488:E524493 WVO458952:WVO458957 WLS458952:WLS458957 WBW458952:WBW458957 VSA458952:VSA458957 VIE458952:VIE458957 UYI458952:UYI458957 UOM458952:UOM458957 UEQ458952:UEQ458957 TUU458952:TUU458957 TKY458952:TKY458957 TBC458952:TBC458957 SRG458952:SRG458957 SHK458952:SHK458957 RXO458952:RXO458957 RNS458952:RNS458957 RDW458952:RDW458957 QUA458952:QUA458957 QKE458952:QKE458957 QAI458952:QAI458957 PQM458952:PQM458957 PGQ458952:PGQ458957 OWU458952:OWU458957 OMY458952:OMY458957 ODC458952:ODC458957 NTG458952:NTG458957 NJK458952:NJK458957 MZO458952:MZO458957 MPS458952:MPS458957 MFW458952:MFW458957 LWA458952:LWA458957 LME458952:LME458957 LCI458952:LCI458957 KSM458952:KSM458957 KIQ458952:KIQ458957 JYU458952:JYU458957 JOY458952:JOY458957 JFC458952:JFC458957 IVG458952:IVG458957 ILK458952:ILK458957 IBO458952:IBO458957 HRS458952:HRS458957 HHW458952:HHW458957 GYA458952:GYA458957 GOE458952:GOE458957 GEI458952:GEI458957 FUM458952:FUM458957 FKQ458952:FKQ458957 FAU458952:FAU458957 EQY458952:EQY458957 EHC458952:EHC458957 DXG458952:DXG458957 DNK458952:DNK458957 DDO458952:DDO458957 CTS458952:CTS458957 CJW458952:CJW458957 CAA458952:CAA458957 BQE458952:BQE458957 BGI458952:BGI458957 AWM458952:AWM458957 AMQ458952:AMQ458957 ACU458952:ACU458957 SY458952:SY458957 JC458952:JC458957 D458952:E458957 WVO393416:WVO393421 WLS393416:WLS393421 WBW393416:WBW393421 VSA393416:VSA393421 VIE393416:VIE393421 UYI393416:UYI393421 UOM393416:UOM393421 UEQ393416:UEQ393421 TUU393416:TUU393421 TKY393416:TKY393421 TBC393416:TBC393421 SRG393416:SRG393421 SHK393416:SHK393421 RXO393416:RXO393421 RNS393416:RNS393421 RDW393416:RDW393421 QUA393416:QUA393421 QKE393416:QKE393421 QAI393416:QAI393421 PQM393416:PQM393421 PGQ393416:PGQ393421 OWU393416:OWU393421 OMY393416:OMY393421 ODC393416:ODC393421 NTG393416:NTG393421 NJK393416:NJK393421 MZO393416:MZO393421 MPS393416:MPS393421 MFW393416:MFW393421 LWA393416:LWA393421 LME393416:LME393421 LCI393416:LCI393421 KSM393416:KSM393421 KIQ393416:KIQ393421 JYU393416:JYU393421 JOY393416:JOY393421 JFC393416:JFC393421 IVG393416:IVG393421 ILK393416:ILK393421 IBO393416:IBO393421 HRS393416:HRS393421 HHW393416:HHW393421 GYA393416:GYA393421 GOE393416:GOE393421 GEI393416:GEI393421 FUM393416:FUM393421 FKQ393416:FKQ393421 FAU393416:FAU393421 EQY393416:EQY393421 EHC393416:EHC393421 DXG393416:DXG393421 DNK393416:DNK393421 DDO393416:DDO393421 CTS393416:CTS393421 CJW393416:CJW393421 CAA393416:CAA393421 BQE393416:BQE393421 BGI393416:BGI393421 AWM393416:AWM393421 AMQ393416:AMQ393421 ACU393416:ACU393421 SY393416:SY393421 JC393416:JC393421 D393416:E393421 WVO327880:WVO327885 WLS327880:WLS327885 WBW327880:WBW327885 VSA327880:VSA327885 VIE327880:VIE327885 UYI327880:UYI327885 UOM327880:UOM327885 UEQ327880:UEQ327885 TUU327880:TUU327885 TKY327880:TKY327885 TBC327880:TBC327885 SRG327880:SRG327885 SHK327880:SHK327885 RXO327880:RXO327885 RNS327880:RNS327885 RDW327880:RDW327885 QUA327880:QUA327885 QKE327880:QKE327885 QAI327880:QAI327885 PQM327880:PQM327885 PGQ327880:PGQ327885 OWU327880:OWU327885 OMY327880:OMY327885 ODC327880:ODC327885 NTG327880:NTG327885 NJK327880:NJK327885 MZO327880:MZO327885 MPS327880:MPS327885 MFW327880:MFW327885 LWA327880:LWA327885 LME327880:LME327885 LCI327880:LCI327885 KSM327880:KSM327885 KIQ327880:KIQ327885 JYU327880:JYU327885 JOY327880:JOY327885 JFC327880:JFC327885 IVG327880:IVG327885 ILK327880:ILK327885 IBO327880:IBO327885 HRS327880:HRS327885 HHW327880:HHW327885 GYA327880:GYA327885 GOE327880:GOE327885 GEI327880:GEI327885 FUM327880:FUM327885 FKQ327880:FKQ327885 FAU327880:FAU327885 EQY327880:EQY327885 EHC327880:EHC327885 DXG327880:DXG327885 DNK327880:DNK327885 DDO327880:DDO327885 CTS327880:CTS327885 CJW327880:CJW327885 CAA327880:CAA327885 BQE327880:BQE327885 BGI327880:BGI327885 AWM327880:AWM327885 AMQ327880:AMQ327885 ACU327880:ACU327885 SY327880:SY327885 JC327880:JC327885 D327880:E327885 WVO262344:WVO262349 WLS262344:WLS262349 WBW262344:WBW262349 VSA262344:VSA262349 VIE262344:VIE262349 UYI262344:UYI262349 UOM262344:UOM262349 UEQ262344:UEQ262349 TUU262344:TUU262349 TKY262344:TKY262349 TBC262344:TBC262349 SRG262344:SRG262349 SHK262344:SHK262349 RXO262344:RXO262349 RNS262344:RNS262349 RDW262344:RDW262349 QUA262344:QUA262349 QKE262344:QKE262349 QAI262344:QAI262349 PQM262344:PQM262349 PGQ262344:PGQ262349 OWU262344:OWU262349 OMY262344:OMY262349 ODC262344:ODC262349 NTG262344:NTG262349 NJK262344:NJK262349 MZO262344:MZO262349 MPS262344:MPS262349 MFW262344:MFW262349 LWA262344:LWA262349 LME262344:LME262349 LCI262344:LCI262349 KSM262344:KSM262349 KIQ262344:KIQ262349 JYU262344:JYU262349 JOY262344:JOY262349 JFC262344:JFC262349 IVG262344:IVG262349 ILK262344:ILK262349 IBO262344:IBO262349 HRS262344:HRS262349 HHW262344:HHW262349 GYA262344:GYA262349 GOE262344:GOE262349 GEI262344:GEI262349 FUM262344:FUM262349 FKQ262344:FKQ262349 FAU262344:FAU262349 EQY262344:EQY262349 EHC262344:EHC262349 DXG262344:DXG262349 DNK262344:DNK262349 DDO262344:DDO262349 CTS262344:CTS262349 CJW262344:CJW262349 CAA262344:CAA262349 BQE262344:BQE262349 BGI262344:BGI262349 AWM262344:AWM262349 AMQ262344:AMQ262349 ACU262344:ACU262349 SY262344:SY262349 JC262344:JC262349 D262344:E262349 WVO196808:WVO196813 WLS196808:WLS196813 WBW196808:WBW196813 VSA196808:VSA196813 VIE196808:VIE196813 UYI196808:UYI196813 UOM196808:UOM196813 UEQ196808:UEQ196813 TUU196808:TUU196813 TKY196808:TKY196813 TBC196808:TBC196813 SRG196808:SRG196813 SHK196808:SHK196813 RXO196808:RXO196813 RNS196808:RNS196813 RDW196808:RDW196813 QUA196808:QUA196813 QKE196808:QKE196813 QAI196808:QAI196813 PQM196808:PQM196813 PGQ196808:PGQ196813 OWU196808:OWU196813 OMY196808:OMY196813 ODC196808:ODC196813 NTG196808:NTG196813 NJK196808:NJK196813 MZO196808:MZO196813 MPS196808:MPS196813 MFW196808:MFW196813 LWA196808:LWA196813 LME196808:LME196813 LCI196808:LCI196813 KSM196808:KSM196813 KIQ196808:KIQ196813 JYU196808:JYU196813 JOY196808:JOY196813 JFC196808:JFC196813 IVG196808:IVG196813 ILK196808:ILK196813 IBO196808:IBO196813 HRS196808:HRS196813 HHW196808:HHW196813 GYA196808:GYA196813 GOE196808:GOE196813 GEI196808:GEI196813 FUM196808:FUM196813 FKQ196808:FKQ196813 FAU196808:FAU196813 EQY196808:EQY196813 EHC196808:EHC196813 DXG196808:DXG196813 DNK196808:DNK196813 DDO196808:DDO196813 CTS196808:CTS196813 CJW196808:CJW196813 CAA196808:CAA196813 BQE196808:BQE196813 BGI196808:BGI196813 AWM196808:AWM196813 AMQ196808:AMQ196813 ACU196808:ACU196813 SY196808:SY196813 JC196808:JC196813 D196808:E196813 WVO131272:WVO131277 WLS131272:WLS131277 WBW131272:WBW131277 VSA131272:VSA131277 VIE131272:VIE131277 UYI131272:UYI131277 UOM131272:UOM131277 UEQ131272:UEQ131277 TUU131272:TUU131277 TKY131272:TKY131277 TBC131272:TBC131277 SRG131272:SRG131277 SHK131272:SHK131277 RXO131272:RXO131277 RNS131272:RNS131277 RDW131272:RDW131277 QUA131272:QUA131277 QKE131272:QKE131277 QAI131272:QAI131277 PQM131272:PQM131277 PGQ131272:PGQ131277 OWU131272:OWU131277 OMY131272:OMY131277 ODC131272:ODC131277 NTG131272:NTG131277 NJK131272:NJK131277 MZO131272:MZO131277 MPS131272:MPS131277 MFW131272:MFW131277 LWA131272:LWA131277 LME131272:LME131277 LCI131272:LCI131277 KSM131272:KSM131277 KIQ131272:KIQ131277 JYU131272:JYU131277 JOY131272:JOY131277 JFC131272:JFC131277 IVG131272:IVG131277 ILK131272:ILK131277 IBO131272:IBO131277 HRS131272:HRS131277 HHW131272:HHW131277 GYA131272:GYA131277 GOE131272:GOE131277 GEI131272:GEI131277 FUM131272:FUM131277 FKQ131272:FKQ131277 FAU131272:FAU131277 EQY131272:EQY131277 EHC131272:EHC131277 DXG131272:DXG131277 DNK131272:DNK131277 DDO131272:DDO131277 CTS131272:CTS131277 CJW131272:CJW131277 CAA131272:CAA131277 BQE131272:BQE131277 BGI131272:BGI131277 AWM131272:AWM131277 AMQ131272:AMQ131277 ACU131272:ACU131277 SY131272:SY131277 JC131272:JC131277 D131272:E131277 WVO65736:WVO65741 WLS65736:WLS65741 WBW65736:WBW65741 VSA65736:VSA65741 VIE65736:VIE65741 UYI65736:UYI65741 UOM65736:UOM65741 UEQ65736:UEQ65741 TUU65736:TUU65741 TKY65736:TKY65741 TBC65736:TBC65741 SRG65736:SRG65741 SHK65736:SHK65741 RXO65736:RXO65741 RNS65736:RNS65741 RDW65736:RDW65741 QUA65736:QUA65741 QKE65736:QKE65741 QAI65736:QAI65741 PQM65736:PQM65741 PGQ65736:PGQ65741 OWU65736:OWU65741 OMY65736:OMY65741 ODC65736:ODC65741 NTG65736:NTG65741 NJK65736:NJK65741 MZO65736:MZO65741 MPS65736:MPS65741 MFW65736:MFW65741 LWA65736:LWA65741 LME65736:LME65741 LCI65736:LCI65741 KSM65736:KSM65741 KIQ65736:KIQ65741 JYU65736:JYU65741 JOY65736:JOY65741 JFC65736:JFC65741 IVG65736:IVG65741 ILK65736:ILK65741 IBO65736:IBO65741 HRS65736:HRS65741 HHW65736:HHW65741 GYA65736:GYA65741 GOE65736:GOE65741 GEI65736:GEI65741 FUM65736:FUM65741 FKQ65736:FKQ65741 FAU65736:FAU65741 EQY65736:EQY65741 EHC65736:EHC65741 DXG65736:DXG65741 DNK65736:DNK65741 DDO65736:DDO65741 CTS65736:CTS65741 CJW65736:CJW65741 CAA65736:CAA65741 BQE65736:BQE65741 BGI65736:BGI65741 AWM65736:AWM65741 AMQ65736:AMQ65741 ACU65736:ACU65741 SY65736:SY65741 JC65736:JC65741 D65736:E65741 WVO983168:WVO983173 WLS983168:WLS983173 WBW983168:WBW983173 VSA983168:VSA983173 VIE983168:VIE983173 UYI983168:UYI983173 UOM983168:UOM983173 UEQ983168:UEQ983173 TUU983168:TUU983173 TKY983168:TKY983173 TBC983168:TBC983173 SRG983168:SRG983173 SHK983168:SHK983173 RXO983168:RXO983173 RNS983168:RNS983173 RDW983168:RDW983173 QUA983168:QUA983173 QKE983168:QKE983173 QAI983168:QAI983173 PQM983168:PQM983173 PGQ983168:PGQ983173 OWU983168:OWU983173 OMY983168:OMY983173 ODC983168:ODC983173 NTG983168:NTG983173 NJK983168:NJK983173 MZO983168:MZO983173 MPS983168:MPS983173 MFW983168:MFW983173 LWA983168:LWA983173 LME983168:LME983173 LCI983168:LCI983173 KSM983168:KSM983173 KIQ983168:KIQ983173 JYU983168:JYU983173 JOY983168:JOY983173 JFC983168:JFC983173 IVG983168:IVG983173 ILK983168:ILK983173 IBO983168:IBO983173 HRS983168:HRS983173 HHW983168:HHW983173 GYA983168:GYA983173 GOE983168:GOE983173 GEI983168:GEI983173 FUM983168:FUM983173 FKQ983168:FKQ983173 FAU983168:FAU983173 EQY983168:EQY983173 EHC983168:EHC983173 DXG983168:DXG983173 DNK983168:DNK983173 DDO983168:DDO983173 CTS983168:CTS983173 CJW983168:CJW983173 CAA983168:CAA983173 BQE983168:BQE983173 BGI983168:BGI983173 AWM983168:AWM983173 AMQ983168:AMQ983173 ACU983168:ACU983173 SY983168:SY983173 JC983168:JC983173 D983168:E983173 WVO917632:WVO917637 WLS917632:WLS917637 WBW917632:WBW917637 VSA917632:VSA917637 VIE917632:VIE917637 UYI917632:UYI917637 UOM917632:UOM917637 UEQ917632:UEQ917637 TUU917632:TUU917637 TKY917632:TKY917637 TBC917632:TBC917637 SRG917632:SRG917637 SHK917632:SHK917637 RXO917632:RXO917637 RNS917632:RNS917637 RDW917632:RDW917637 QUA917632:QUA917637 QKE917632:QKE917637 QAI917632:QAI917637 PQM917632:PQM917637 PGQ917632:PGQ917637 OWU917632:OWU917637 OMY917632:OMY917637 ODC917632:ODC917637 NTG917632:NTG917637 NJK917632:NJK917637 MZO917632:MZO917637 MPS917632:MPS917637 MFW917632:MFW917637 LWA917632:LWA917637 LME917632:LME917637 LCI917632:LCI917637 KSM917632:KSM917637 KIQ917632:KIQ917637 JYU917632:JYU917637 JOY917632:JOY917637 JFC917632:JFC917637 IVG917632:IVG917637 ILK917632:ILK917637 IBO917632:IBO917637 HRS917632:HRS917637 HHW917632:HHW917637 GYA917632:GYA917637 GOE917632:GOE917637 GEI917632:GEI917637 FUM917632:FUM917637 FKQ917632:FKQ917637 FAU917632:FAU917637 EQY917632:EQY917637 EHC917632:EHC917637 DXG917632:DXG917637 DNK917632:DNK917637 DDO917632:DDO917637 CTS917632:CTS917637 CJW917632:CJW917637 CAA917632:CAA917637 BQE917632:BQE917637 BGI917632:BGI917637 AWM917632:AWM917637 AMQ917632:AMQ917637 ACU917632:ACU917637 SY917632:SY917637 JC917632:JC917637 D917632:E917637 WVO852096:WVO852101 WLS852096:WLS852101 WBW852096:WBW852101 VSA852096:VSA852101 VIE852096:VIE852101 UYI852096:UYI852101 UOM852096:UOM852101 UEQ852096:UEQ852101 TUU852096:TUU852101 TKY852096:TKY852101 TBC852096:TBC852101 SRG852096:SRG852101 SHK852096:SHK852101 RXO852096:RXO852101 RNS852096:RNS852101 RDW852096:RDW852101 QUA852096:QUA852101 QKE852096:QKE852101 QAI852096:QAI852101 PQM852096:PQM852101 PGQ852096:PGQ852101 OWU852096:OWU852101 OMY852096:OMY852101 ODC852096:ODC852101 NTG852096:NTG852101 NJK852096:NJK852101 MZO852096:MZO852101 MPS852096:MPS852101 MFW852096:MFW852101 LWA852096:LWA852101 LME852096:LME852101 LCI852096:LCI852101 KSM852096:KSM852101 KIQ852096:KIQ852101 JYU852096:JYU852101 JOY852096:JOY852101 JFC852096:JFC852101 IVG852096:IVG852101 ILK852096:ILK852101 IBO852096:IBO852101 HRS852096:HRS852101 HHW852096:HHW852101 GYA852096:GYA852101 GOE852096:GOE852101 GEI852096:GEI852101 FUM852096:FUM852101 FKQ852096:FKQ852101 FAU852096:FAU852101 EQY852096:EQY852101 EHC852096:EHC852101 DXG852096:DXG852101 DNK852096:DNK852101 DDO852096:DDO852101 CTS852096:CTS852101 CJW852096:CJW852101 CAA852096:CAA852101 BQE852096:BQE852101 BGI852096:BGI852101 AWM852096:AWM852101 AMQ852096:AMQ852101 ACU852096:ACU852101 SY852096:SY852101 JC852096:JC852101 D852096:E852101 WVO786560:WVO786565 WLS786560:WLS786565 WBW786560:WBW786565 VSA786560:VSA786565 VIE786560:VIE786565 UYI786560:UYI786565 UOM786560:UOM786565 UEQ786560:UEQ786565 TUU786560:TUU786565 TKY786560:TKY786565 TBC786560:TBC786565 SRG786560:SRG786565 SHK786560:SHK786565 RXO786560:RXO786565 RNS786560:RNS786565 RDW786560:RDW786565 QUA786560:QUA786565 QKE786560:QKE786565 QAI786560:QAI786565 PQM786560:PQM786565 PGQ786560:PGQ786565 OWU786560:OWU786565 OMY786560:OMY786565 ODC786560:ODC786565 NTG786560:NTG786565 NJK786560:NJK786565 MZO786560:MZO786565 MPS786560:MPS786565 MFW786560:MFW786565 LWA786560:LWA786565 LME786560:LME786565 LCI786560:LCI786565 KSM786560:KSM786565 KIQ786560:KIQ786565 JYU786560:JYU786565 JOY786560:JOY786565 JFC786560:JFC786565 IVG786560:IVG786565 ILK786560:ILK786565 IBO786560:IBO786565 HRS786560:HRS786565 HHW786560:HHW786565 GYA786560:GYA786565 GOE786560:GOE786565 GEI786560:GEI786565 FUM786560:FUM786565 FKQ786560:FKQ786565 FAU786560:FAU786565 EQY786560:EQY786565 EHC786560:EHC786565 DXG786560:DXG786565 DNK786560:DNK786565 DDO786560:DDO786565 CTS786560:CTS786565 CJW786560:CJW786565 CAA786560:CAA786565 BQE786560:BQE786565 BGI786560:BGI786565 AWM786560:AWM786565 AMQ786560:AMQ786565 ACU786560:ACU786565 SY786560:SY786565 JC786560:JC786565 D786560:E786565 WVO721024:WVO721029 WLS721024:WLS721029 WBW721024:WBW721029 VSA721024:VSA721029 VIE721024:VIE721029 UYI721024:UYI721029 UOM721024:UOM721029 UEQ721024:UEQ721029 TUU721024:TUU721029 TKY721024:TKY721029 TBC721024:TBC721029 SRG721024:SRG721029 SHK721024:SHK721029 RXO721024:RXO721029 RNS721024:RNS721029 RDW721024:RDW721029 QUA721024:QUA721029 QKE721024:QKE721029 QAI721024:QAI721029 PQM721024:PQM721029 PGQ721024:PGQ721029 OWU721024:OWU721029 OMY721024:OMY721029 ODC721024:ODC721029 NTG721024:NTG721029 NJK721024:NJK721029 MZO721024:MZO721029 MPS721024:MPS721029 MFW721024:MFW721029 LWA721024:LWA721029 LME721024:LME721029 LCI721024:LCI721029 KSM721024:KSM721029 KIQ721024:KIQ721029 JYU721024:JYU721029 JOY721024:JOY721029 JFC721024:JFC721029 IVG721024:IVG721029 ILK721024:ILK721029 IBO721024:IBO721029 HRS721024:HRS721029 HHW721024:HHW721029 GYA721024:GYA721029 GOE721024:GOE721029 GEI721024:GEI721029 FUM721024:FUM721029 FKQ721024:FKQ721029 FAU721024:FAU721029 EQY721024:EQY721029 EHC721024:EHC721029 DXG721024:DXG721029 DNK721024:DNK721029 DDO721024:DDO721029 CTS721024:CTS721029 CJW721024:CJW721029 CAA721024:CAA721029 BQE721024:BQE721029 BGI721024:BGI721029 AWM721024:AWM721029 AMQ721024:AMQ721029 ACU721024:ACU721029 SY721024:SY721029 JC721024:JC721029 D721024:E721029 WVO655488:WVO655493 WLS655488:WLS655493 WBW655488:WBW655493 VSA655488:VSA655493 VIE655488:VIE655493 UYI655488:UYI655493 UOM655488:UOM655493 UEQ655488:UEQ655493 TUU655488:TUU655493 TKY655488:TKY655493 TBC655488:TBC655493 SRG655488:SRG655493 SHK655488:SHK655493 RXO655488:RXO655493 RNS655488:RNS655493 RDW655488:RDW655493 QUA655488:QUA655493 QKE655488:QKE655493 QAI655488:QAI655493 PQM655488:PQM655493 PGQ655488:PGQ655493 OWU655488:OWU655493 OMY655488:OMY655493 ODC655488:ODC655493 NTG655488:NTG655493 NJK655488:NJK655493 MZO655488:MZO655493 MPS655488:MPS655493 MFW655488:MFW655493 LWA655488:LWA655493 LME655488:LME655493 LCI655488:LCI655493 KSM655488:KSM655493 KIQ655488:KIQ655493 JYU655488:JYU655493 JOY655488:JOY655493 JFC655488:JFC655493 IVG655488:IVG655493 ILK655488:ILK655493 IBO655488:IBO655493 HRS655488:HRS655493 HHW655488:HHW655493 GYA655488:GYA655493 GOE655488:GOE655493 GEI655488:GEI655493 FUM655488:FUM655493 FKQ655488:FKQ655493 FAU655488:FAU655493 EQY655488:EQY655493 EHC655488:EHC655493 DXG655488:DXG655493 DNK655488:DNK655493 DDO655488:DDO655493 CTS655488:CTS655493 CJW655488:CJW655493 CAA655488:CAA655493 BQE655488:BQE655493 BGI655488:BGI655493 AWM655488:AWM655493 AMQ655488:AMQ655493 ACU655488:ACU655493 SY655488:SY655493 JC655488:JC655493 D655488:E655493 WVO589952:WVO589957 WLS589952:WLS589957 WBW589952:WBW589957 VSA589952:VSA589957 VIE589952:VIE589957 UYI589952:UYI589957 UOM589952:UOM589957 UEQ589952:UEQ589957 TUU589952:TUU589957 TKY589952:TKY589957 TBC589952:TBC589957 SRG589952:SRG589957 SHK589952:SHK589957 RXO589952:RXO589957 RNS589952:RNS589957 RDW589952:RDW589957 QUA589952:QUA589957 QKE589952:QKE589957 QAI589952:QAI589957 PQM589952:PQM589957 PGQ589952:PGQ589957 OWU589952:OWU589957 OMY589952:OMY589957 ODC589952:ODC589957 NTG589952:NTG589957 NJK589952:NJK589957 MZO589952:MZO589957 MPS589952:MPS589957 MFW589952:MFW589957 LWA589952:LWA589957 LME589952:LME589957 LCI589952:LCI589957 KSM589952:KSM589957 KIQ589952:KIQ589957 JYU589952:JYU589957 JOY589952:JOY589957 JFC589952:JFC589957 IVG589952:IVG589957 ILK589952:ILK589957 IBO589952:IBO589957 HRS589952:HRS589957 HHW589952:HHW589957 GYA589952:GYA589957 GOE589952:GOE589957 GEI589952:GEI589957 FUM589952:FUM589957 FKQ589952:FKQ589957 FAU589952:FAU589957 EQY589952:EQY589957 EHC589952:EHC589957 DXG589952:DXG589957 DNK589952:DNK589957 DDO589952:DDO589957 CTS589952:CTS589957 CJW589952:CJW589957 CAA589952:CAA589957 BQE589952:BQE589957 BGI589952:BGI589957 AWM589952:AWM589957 AMQ589952:AMQ589957 ACU589952:ACU589957 SY589952:SY589957 JC589952:JC589957 D589952:E589957 WVO524416:WVO524421 WLS524416:WLS524421 WBW524416:WBW524421 VSA524416:VSA524421 VIE524416:VIE524421 UYI524416:UYI524421 UOM524416:UOM524421 UEQ524416:UEQ524421 TUU524416:TUU524421 TKY524416:TKY524421 TBC524416:TBC524421 SRG524416:SRG524421 SHK524416:SHK524421 RXO524416:RXO524421 RNS524416:RNS524421 RDW524416:RDW524421 QUA524416:QUA524421 QKE524416:QKE524421 QAI524416:QAI524421 PQM524416:PQM524421 PGQ524416:PGQ524421 OWU524416:OWU524421 OMY524416:OMY524421 ODC524416:ODC524421 NTG524416:NTG524421 NJK524416:NJK524421 MZO524416:MZO524421 MPS524416:MPS524421 MFW524416:MFW524421 LWA524416:LWA524421 LME524416:LME524421 LCI524416:LCI524421 KSM524416:KSM524421 KIQ524416:KIQ524421 JYU524416:JYU524421 JOY524416:JOY524421 JFC524416:JFC524421 IVG524416:IVG524421 ILK524416:ILK524421 IBO524416:IBO524421 HRS524416:HRS524421 HHW524416:HHW524421 GYA524416:GYA524421 GOE524416:GOE524421 GEI524416:GEI524421 FUM524416:FUM524421 FKQ524416:FKQ524421 FAU524416:FAU524421 EQY524416:EQY524421 EHC524416:EHC524421 DXG524416:DXG524421 DNK524416:DNK524421 DDO524416:DDO524421 CTS524416:CTS524421 CJW524416:CJW524421 CAA524416:CAA524421 BQE524416:BQE524421 BGI524416:BGI524421 AWM524416:AWM524421 AMQ524416:AMQ524421 ACU524416:ACU524421 SY524416:SY524421 JC524416:JC524421 D524416:E524421 WVO458880:WVO458885 WLS458880:WLS458885 WBW458880:WBW458885 VSA458880:VSA458885 VIE458880:VIE458885 UYI458880:UYI458885 UOM458880:UOM458885 UEQ458880:UEQ458885 TUU458880:TUU458885 TKY458880:TKY458885 TBC458880:TBC458885 SRG458880:SRG458885 SHK458880:SHK458885 RXO458880:RXO458885 RNS458880:RNS458885 RDW458880:RDW458885 QUA458880:QUA458885 QKE458880:QKE458885 QAI458880:QAI458885 PQM458880:PQM458885 PGQ458880:PGQ458885 OWU458880:OWU458885 OMY458880:OMY458885 ODC458880:ODC458885 NTG458880:NTG458885 NJK458880:NJK458885 MZO458880:MZO458885 MPS458880:MPS458885 MFW458880:MFW458885 LWA458880:LWA458885 LME458880:LME458885 LCI458880:LCI458885 KSM458880:KSM458885 KIQ458880:KIQ458885 JYU458880:JYU458885 JOY458880:JOY458885 JFC458880:JFC458885 IVG458880:IVG458885 ILK458880:ILK458885 IBO458880:IBO458885 HRS458880:HRS458885 HHW458880:HHW458885 GYA458880:GYA458885 GOE458880:GOE458885 GEI458880:GEI458885 FUM458880:FUM458885 FKQ458880:FKQ458885 FAU458880:FAU458885 EQY458880:EQY458885 EHC458880:EHC458885 DXG458880:DXG458885 DNK458880:DNK458885 DDO458880:DDO458885 CTS458880:CTS458885 CJW458880:CJW458885 CAA458880:CAA458885 BQE458880:BQE458885 BGI458880:BGI458885 AWM458880:AWM458885 AMQ458880:AMQ458885 ACU458880:ACU458885 SY458880:SY458885 JC458880:JC458885 D458880:E458885 WVO393344:WVO393349 WLS393344:WLS393349 WBW393344:WBW393349 VSA393344:VSA393349 VIE393344:VIE393349 UYI393344:UYI393349 UOM393344:UOM393349 UEQ393344:UEQ393349 TUU393344:TUU393349 TKY393344:TKY393349 TBC393344:TBC393349 SRG393344:SRG393349 SHK393344:SHK393349 RXO393344:RXO393349 RNS393344:RNS393349 RDW393344:RDW393349 QUA393344:QUA393349 QKE393344:QKE393349 QAI393344:QAI393349 PQM393344:PQM393349 PGQ393344:PGQ393349 OWU393344:OWU393349 OMY393344:OMY393349 ODC393344:ODC393349 NTG393344:NTG393349 NJK393344:NJK393349 MZO393344:MZO393349 MPS393344:MPS393349 MFW393344:MFW393349 LWA393344:LWA393349 LME393344:LME393349 LCI393344:LCI393349 KSM393344:KSM393349 KIQ393344:KIQ393349 JYU393344:JYU393349 JOY393344:JOY393349 JFC393344:JFC393349 IVG393344:IVG393349 ILK393344:ILK393349 IBO393344:IBO393349 HRS393344:HRS393349 HHW393344:HHW393349 GYA393344:GYA393349 GOE393344:GOE393349 GEI393344:GEI393349 FUM393344:FUM393349 FKQ393344:FKQ393349 FAU393344:FAU393349 EQY393344:EQY393349 EHC393344:EHC393349 DXG393344:DXG393349 DNK393344:DNK393349 DDO393344:DDO393349 CTS393344:CTS393349 CJW393344:CJW393349 CAA393344:CAA393349 BQE393344:BQE393349 BGI393344:BGI393349 AWM393344:AWM393349 AMQ393344:AMQ393349 ACU393344:ACU393349 SY393344:SY393349 JC393344:JC393349 D393344:E393349 WVO327808:WVO327813 WLS327808:WLS327813 WBW327808:WBW327813 VSA327808:VSA327813 VIE327808:VIE327813 UYI327808:UYI327813 UOM327808:UOM327813 UEQ327808:UEQ327813 TUU327808:TUU327813 TKY327808:TKY327813 TBC327808:TBC327813 SRG327808:SRG327813 SHK327808:SHK327813 RXO327808:RXO327813 RNS327808:RNS327813 RDW327808:RDW327813 QUA327808:QUA327813 QKE327808:QKE327813 QAI327808:QAI327813 PQM327808:PQM327813 PGQ327808:PGQ327813 OWU327808:OWU327813 OMY327808:OMY327813 ODC327808:ODC327813 NTG327808:NTG327813 NJK327808:NJK327813 MZO327808:MZO327813 MPS327808:MPS327813 MFW327808:MFW327813 LWA327808:LWA327813 LME327808:LME327813 LCI327808:LCI327813 KSM327808:KSM327813 KIQ327808:KIQ327813 JYU327808:JYU327813 JOY327808:JOY327813 JFC327808:JFC327813 IVG327808:IVG327813 ILK327808:ILK327813 IBO327808:IBO327813 HRS327808:HRS327813 HHW327808:HHW327813 GYA327808:GYA327813 GOE327808:GOE327813 GEI327808:GEI327813 FUM327808:FUM327813 FKQ327808:FKQ327813 FAU327808:FAU327813 EQY327808:EQY327813 EHC327808:EHC327813 DXG327808:DXG327813 DNK327808:DNK327813 DDO327808:DDO327813 CTS327808:CTS327813 CJW327808:CJW327813 CAA327808:CAA327813 BQE327808:BQE327813 BGI327808:BGI327813 AWM327808:AWM327813 AMQ327808:AMQ327813 ACU327808:ACU327813 SY327808:SY327813 JC327808:JC327813 D327808:E327813 WVO262272:WVO262277 WLS262272:WLS262277 WBW262272:WBW262277 VSA262272:VSA262277 VIE262272:VIE262277 UYI262272:UYI262277 UOM262272:UOM262277 UEQ262272:UEQ262277 TUU262272:TUU262277 TKY262272:TKY262277 TBC262272:TBC262277 SRG262272:SRG262277 SHK262272:SHK262277 RXO262272:RXO262277 RNS262272:RNS262277 RDW262272:RDW262277 QUA262272:QUA262277 QKE262272:QKE262277 QAI262272:QAI262277 PQM262272:PQM262277 PGQ262272:PGQ262277 OWU262272:OWU262277 OMY262272:OMY262277 ODC262272:ODC262277 NTG262272:NTG262277 NJK262272:NJK262277 MZO262272:MZO262277 MPS262272:MPS262277 MFW262272:MFW262277 LWA262272:LWA262277 LME262272:LME262277 LCI262272:LCI262277 KSM262272:KSM262277 KIQ262272:KIQ262277 JYU262272:JYU262277 JOY262272:JOY262277 JFC262272:JFC262277 IVG262272:IVG262277 ILK262272:ILK262277 IBO262272:IBO262277 HRS262272:HRS262277 HHW262272:HHW262277 GYA262272:GYA262277 GOE262272:GOE262277 GEI262272:GEI262277 FUM262272:FUM262277 FKQ262272:FKQ262277 FAU262272:FAU262277 EQY262272:EQY262277 EHC262272:EHC262277 DXG262272:DXG262277 DNK262272:DNK262277 DDO262272:DDO262277 CTS262272:CTS262277 CJW262272:CJW262277 CAA262272:CAA262277 BQE262272:BQE262277 BGI262272:BGI262277 AWM262272:AWM262277 AMQ262272:AMQ262277 ACU262272:ACU262277 SY262272:SY262277 JC262272:JC262277 D262272:E262277 WVO196736:WVO196741 WLS196736:WLS196741 WBW196736:WBW196741 VSA196736:VSA196741 VIE196736:VIE196741 UYI196736:UYI196741 UOM196736:UOM196741 UEQ196736:UEQ196741 TUU196736:TUU196741 TKY196736:TKY196741 TBC196736:TBC196741 SRG196736:SRG196741 SHK196736:SHK196741 RXO196736:RXO196741 RNS196736:RNS196741 RDW196736:RDW196741 QUA196736:QUA196741 QKE196736:QKE196741 QAI196736:QAI196741 PQM196736:PQM196741 PGQ196736:PGQ196741 OWU196736:OWU196741 OMY196736:OMY196741 ODC196736:ODC196741 NTG196736:NTG196741 NJK196736:NJK196741 MZO196736:MZO196741 MPS196736:MPS196741 MFW196736:MFW196741 LWA196736:LWA196741 LME196736:LME196741 LCI196736:LCI196741 KSM196736:KSM196741 KIQ196736:KIQ196741 JYU196736:JYU196741 JOY196736:JOY196741 JFC196736:JFC196741 IVG196736:IVG196741 ILK196736:ILK196741 IBO196736:IBO196741 HRS196736:HRS196741 HHW196736:HHW196741 GYA196736:GYA196741 GOE196736:GOE196741 GEI196736:GEI196741 FUM196736:FUM196741 FKQ196736:FKQ196741 FAU196736:FAU196741 EQY196736:EQY196741 EHC196736:EHC196741 DXG196736:DXG196741 DNK196736:DNK196741 DDO196736:DDO196741 CTS196736:CTS196741 CJW196736:CJW196741 CAA196736:CAA196741 BQE196736:BQE196741 BGI196736:BGI196741 AWM196736:AWM196741 AMQ196736:AMQ196741 ACU196736:ACU196741 SY196736:SY196741 JC196736:JC196741 D196736:E196741 WVO131200:WVO131205 WLS131200:WLS131205 WBW131200:WBW131205 VSA131200:VSA131205 VIE131200:VIE131205 UYI131200:UYI131205 UOM131200:UOM131205 UEQ131200:UEQ131205 TUU131200:TUU131205 TKY131200:TKY131205 TBC131200:TBC131205 SRG131200:SRG131205 SHK131200:SHK131205 RXO131200:RXO131205 RNS131200:RNS131205 RDW131200:RDW131205 QUA131200:QUA131205 QKE131200:QKE131205 QAI131200:QAI131205 PQM131200:PQM131205 PGQ131200:PGQ131205 OWU131200:OWU131205 OMY131200:OMY131205 ODC131200:ODC131205 NTG131200:NTG131205 NJK131200:NJK131205 MZO131200:MZO131205 MPS131200:MPS131205 MFW131200:MFW131205 LWA131200:LWA131205 LME131200:LME131205 LCI131200:LCI131205 KSM131200:KSM131205 KIQ131200:KIQ131205 JYU131200:JYU131205 JOY131200:JOY131205 JFC131200:JFC131205 IVG131200:IVG131205 ILK131200:ILK131205 IBO131200:IBO131205 HRS131200:HRS131205 HHW131200:HHW131205 GYA131200:GYA131205 GOE131200:GOE131205 GEI131200:GEI131205 FUM131200:FUM131205 FKQ131200:FKQ131205 FAU131200:FAU131205 EQY131200:EQY131205 EHC131200:EHC131205 DXG131200:DXG131205 DNK131200:DNK131205 DDO131200:DDO131205 CTS131200:CTS131205 CJW131200:CJW131205 CAA131200:CAA131205 BQE131200:BQE131205 BGI131200:BGI131205 AWM131200:AWM131205 AMQ131200:AMQ131205 ACU131200:ACU131205 SY131200:SY131205 JC131200:JC131205 D131200:E131205 WVO65664:WVO65669 WLS65664:WLS65669 WBW65664:WBW65669 VSA65664:VSA65669 VIE65664:VIE65669 UYI65664:UYI65669 UOM65664:UOM65669 UEQ65664:UEQ65669 TUU65664:TUU65669 TKY65664:TKY65669 TBC65664:TBC65669 SRG65664:SRG65669 SHK65664:SHK65669 RXO65664:RXO65669 RNS65664:RNS65669 RDW65664:RDW65669 QUA65664:QUA65669 QKE65664:QKE65669 QAI65664:QAI65669 PQM65664:PQM65669 PGQ65664:PGQ65669 OWU65664:OWU65669 OMY65664:OMY65669 ODC65664:ODC65669 NTG65664:NTG65669 NJK65664:NJK65669 MZO65664:MZO65669 MPS65664:MPS65669 MFW65664:MFW65669 LWA65664:LWA65669 LME65664:LME65669 LCI65664:LCI65669 KSM65664:KSM65669 KIQ65664:KIQ65669 JYU65664:JYU65669 JOY65664:JOY65669 JFC65664:JFC65669 IVG65664:IVG65669 ILK65664:ILK65669 IBO65664:IBO65669 HRS65664:HRS65669 HHW65664:HHW65669 GYA65664:GYA65669 GOE65664:GOE65669 GEI65664:GEI65669 FUM65664:FUM65669 FKQ65664:FKQ65669 FAU65664:FAU65669 EQY65664:EQY65669 EHC65664:EHC65669 DXG65664:DXG65669 DNK65664:DNK65669 DDO65664:DDO65669 CTS65664:CTS65669 CJW65664:CJW65669 CAA65664:CAA65669 BQE65664:BQE65669 BGI65664:BGI65669 AWM65664:AWM65669 AMQ65664:AMQ65669 ACU65664:ACU65669 SY65664:SY65669 JC65664:JC65669 D65664:E65669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JC199:JC205 WVO13:WVO20 WVO23:WVO29 WLS23:WLS29 WBW23:WBW29 VSA23:VSA29 VIE23:VIE29 UYI23:UYI29 UOM23:UOM29 UEQ23:UEQ29 TUU23:TUU29 TKY23:TKY29 TBC23:TBC29 SRG23:SRG29 SHK23:SHK29 RXO23:RXO29 RNS23:RNS29 RDW23:RDW29 QUA23:QUA29 QKE23:QKE29 QAI23:QAI29 PQM23:PQM29 PGQ23:PGQ29 OWU23:OWU29 OMY23:OMY29 ODC23:ODC29 NTG23:NTG29 NJK23:NJK29 MZO23:MZO29 MPS23:MPS29 MFW23:MFW29 LWA23:LWA29 LME23:LME29 LCI23:LCI29 KSM23:KSM29 KIQ23:KIQ29 JYU23:JYU29 JOY23:JOY29 JFC23:JFC29 IVG23:IVG29 ILK23:ILK29 IBO23:IBO29 HRS23:HRS29 HHW23:HHW29 GYA23:GYA29 GOE23:GOE29 GEI23:GEI29 FUM23:FUM29 FKQ23:FKQ29 FAU23:FAU29 EQY23:EQY29 EHC23:EHC29 DXG23:DXG29 DNK23:DNK29 DDO23:DDO29 CTS23:CTS29 CJW23:CJW29 CAA23:CAA29 BQE23:BQE29 BGI23:BGI29 AWM23:AWM29 AMQ23:AMQ29 ACU23:ACU29 SY23:SY29 JC23:JC29 WVO32:WVO40 WVO55:WVO61 WLS55:WLS61 WBW55:WBW61 VSA55:VSA61 VIE55:VIE61 UYI55:UYI61 UOM55:UOM61 UEQ55:UEQ61 TUU55:TUU61 TKY55:TKY61 TBC55:TBC61 SRG55:SRG61 SHK55:SHK61 RXO55:RXO61 RNS55:RNS61 RDW55:RDW61 QUA55:QUA61 QKE55:QKE61 QAI55:QAI61 PQM55:PQM61 PGQ55:PGQ61 OWU55:OWU61 OMY55:OMY61 ODC55:ODC61 NTG55:NTG61 NJK55:NJK61 MZO55:MZO61 MPS55:MPS61 MFW55:MFW61 LWA55:LWA61 LME55:LME61 LCI55:LCI61 KSM55:KSM61 KIQ55:KIQ61 JYU55:JYU61 JOY55:JOY61 JFC55:JFC61 IVG55:IVG61 ILK55:ILK61 IBO55:IBO61 HRS55:HRS61 HHW55:HHW61 GYA55:GYA61 GOE55:GOE61 GEI55:GEI61 FUM55:FUM61 FKQ55:FKQ61 FAU55:FAU61 EQY55:EQY61 EHC55:EHC61 DXG55:DXG61 DNK55:DNK61 DDO55:DDO61 CTS55:CTS61 CJW55:CJW61 CAA55:CAA61 BQE55:BQE61 BGI55:BGI61 AWM55:AWM61 AMQ55:AMQ61 ACU55:ACU61 SY55:SY61 JC55:JC61 WVO64:WVO70 WLS64:WLS70 WBW64:WBW70 VSA64:VSA70 VIE64:VIE70 UYI64:UYI70 UOM64:UOM70 UEQ64:UEQ70 TUU64:TUU70 TKY64:TKY70 TBC64:TBC70 SRG64:SRG70 SHK64:SHK70 RXO64:RXO70 RNS64:RNS70 RDW64:RDW70 QUA64:QUA70 QKE64:QKE70 QAI64:QAI70 PQM64:PQM70 PGQ64:PGQ70 OWU64:OWU70 OMY64:OMY70 ODC64:ODC70 NTG64:NTG70 NJK64:NJK70 MZO64:MZO70 MPS64:MPS70 MFW64:MFW70 LWA64:LWA70 LME64:LME70 LCI64:LCI70 KSM64:KSM70 KIQ64:KIQ70 JYU64:JYU70 JOY64:JOY70 JFC64:JFC70 IVG64:IVG70 ILK64:ILK70 IBO64:IBO70 HRS64:HRS70 HHW64:HHW70 GYA64:GYA70 GOE64:GOE70 GEI64:GEI70 FUM64:FUM70 FKQ64:FKQ70 FAU64:FAU70 EQY64:EQY70 EHC64:EHC70 DXG64:DXG70 DNK64:DNK70 DDO64:DDO70 CTS64:CTS70 CJW64:CJW70 CAA64:CAA70 BQE64:BQE70 BGI64:BGI70 AWM64:AWM70 AMQ64:AMQ70 ACU64:ACU70 SY64:SY70 JC64:JC70 WVO73:WVO79 WLS73:WLS79 WBW73:WBW79 VSA73:VSA79 VIE73:VIE79 UYI73:UYI79 UOM73:UOM79 UEQ73:UEQ79 TUU73:TUU79 TKY73:TKY79 TBC73:TBC79 SRG73:SRG79 SHK73:SHK79 RXO73:RXO79 RNS73:RNS79 RDW73:RDW79 QUA73:QUA79 QKE73:QKE79 QAI73:QAI79 PQM73:PQM79 PGQ73:PGQ79 OWU73:OWU79 OMY73:OMY79 ODC73:ODC79 NTG73:NTG79 NJK73:NJK79 MZO73:MZO79 MPS73:MPS79 MFW73:MFW79 LWA73:LWA79 LME73:LME79 LCI73:LCI79 KSM73:KSM79 KIQ73:KIQ79 JYU73:JYU79 JOY73:JOY79 JFC73:JFC79 IVG73:IVG79 ILK73:ILK79 IBO73:IBO79 HRS73:HRS79 HHW73:HHW79 GYA73:GYA79 GOE73:GOE79 GEI73:GEI79 FUM73:FUM79 FKQ73:FKQ79 FAU73:FAU79 EQY73:EQY79 EHC73:EHC79 DXG73:DXG79 DNK73:DNK79 DDO73:DDO79 CTS73:CTS79 CJW73:CJW79 CAA73:CAA79 BQE73:BQE79 BGI73:BGI79 AWM73:AWM79 AMQ73:AMQ79 ACU73:ACU79 SY73:SY79 JC73:JC79 WVO82:WVO88 WLS82:WLS88 WBW82:WBW88 VSA82:VSA88 VIE82:VIE88 UYI82:UYI88 UOM82:UOM88 UEQ82:UEQ88 TUU82:TUU88 TKY82:TKY88 TBC82:TBC88 SRG82:SRG88 SHK82:SHK88 RXO82:RXO88 RNS82:RNS88 RDW82:RDW88 QUA82:QUA88 QKE82:QKE88 QAI82:QAI88 PQM82:PQM88 PGQ82:PGQ88 OWU82:OWU88 OMY82:OMY88 ODC82:ODC88 NTG82:NTG88 NJK82:NJK88 MZO82:MZO88 MPS82:MPS88 MFW82:MFW88 LWA82:LWA88 LME82:LME88 LCI82:LCI88 KSM82:KSM88 KIQ82:KIQ88 JYU82:JYU88 JOY82:JOY88 JFC82:JFC88 IVG82:IVG88 ILK82:ILK88 IBO82:IBO88 HRS82:HRS88 HHW82:HHW88 GYA82:GYA88 GOE82:GOE88 GEI82:GEI88 FUM82:FUM88 FKQ82:FKQ88 FAU82:FAU88 EQY82:EQY88 EHC82:EHC88 DXG82:DXG88 DNK82:DNK88 DDO82:DDO88 CTS82:CTS88 CJW82:CJW88 CAA82:CAA88 BQE82:BQE88 BGI82:BGI88 AWM82:AWM88 AMQ82:AMQ88 ACU82:ACU88 SY82:SY88 JC82:JC88 WVO91:WVO97 WLS91:WLS97 WBW91:WBW97 VSA91:VSA97 VIE91:VIE97 UYI91:UYI97 UOM91:UOM97 UEQ91:UEQ97 TUU91:TUU97 TKY91:TKY97 TBC91:TBC97 SRG91:SRG97 SHK91:SHK97 RXO91:RXO97 RNS91:RNS97 RDW91:RDW97 QUA91:QUA97 QKE91:QKE97 QAI91:QAI97 PQM91:PQM97 PGQ91:PGQ97 OWU91:OWU97 OMY91:OMY97 ODC91:ODC97 NTG91:NTG97 NJK91:NJK97 MZO91:MZO97 MPS91:MPS97 MFW91:MFW97 LWA91:LWA97 LME91:LME97 LCI91:LCI97 KSM91:KSM97 KIQ91:KIQ97 JYU91:JYU97 JOY91:JOY97 JFC91:JFC97 IVG91:IVG97 ILK91:ILK97 IBO91:IBO97 HRS91:HRS97 HHW91:HHW97 GYA91:GYA97 GOE91:GOE97 GEI91:GEI97 FUM91:FUM97 FKQ91:FKQ97 FAU91:FAU97 EQY91:EQY97 EHC91:EHC97 DXG91:DXG97 DNK91:DNK97 DDO91:DDO97 CTS91:CTS97 CJW91:CJW97 CAA91:CAA97 BQE91:BQE97 BGI91:BGI97 AWM91:AWM97 AMQ91:AMQ97 ACU91:ACU97 SY91:SY97 JC91:JC97 WVO100:WVO106 WLS100:WLS106 WBW100:WBW106 VSA100:VSA106 VIE100:VIE106 UYI100:UYI106 UOM100:UOM106 UEQ100:UEQ106 TUU100:TUU106 TKY100:TKY106 TBC100:TBC106 SRG100:SRG106 SHK100:SHK106 RXO100:RXO106 RNS100:RNS106 RDW100:RDW106 QUA100:QUA106 QKE100:QKE106 QAI100:QAI106 PQM100:PQM106 PGQ100:PGQ106 OWU100:OWU106 OMY100:OMY106 ODC100:ODC106 NTG100:NTG106 NJK100:NJK106 MZO100:MZO106 MPS100:MPS106 MFW100:MFW106 LWA100:LWA106 LME100:LME106 LCI100:LCI106 KSM100:KSM106 KIQ100:KIQ106 JYU100:JYU106 JOY100:JOY106 JFC100:JFC106 IVG100:IVG106 ILK100:ILK106 IBO100:IBO106 HRS100:HRS106 HHW100:HHW106 GYA100:GYA106 GOE100:GOE106 GEI100:GEI106 FUM100:FUM106 FKQ100:FKQ106 FAU100:FAU106 EQY100:EQY106 EHC100:EHC106 DXG100:DXG106 DNK100:DNK106 DDO100:DDO106 CTS100:CTS106 CJW100:CJW106 CAA100:CAA106 BQE100:BQE106 BGI100:BGI106 AWM100:AWM106 AMQ100:AMQ106 ACU100:ACU106 SY100:SY106 JC100:JC106 WVO109:WVO115 WLS109:WLS115 WBW109:WBW115 VSA109:VSA115 VIE109:VIE115 UYI109:UYI115 UOM109:UOM115 UEQ109:UEQ115 TUU109:TUU115 TKY109:TKY115 TBC109:TBC115 SRG109:SRG115 SHK109:SHK115 RXO109:RXO115 RNS109:RNS115 RDW109:RDW115 QUA109:QUA115 QKE109:QKE115 QAI109:QAI115 PQM109:PQM115 PGQ109:PGQ115 OWU109:OWU115 OMY109:OMY115 ODC109:ODC115 NTG109:NTG115 NJK109:NJK115 MZO109:MZO115 MPS109:MPS115 MFW109:MFW115 LWA109:LWA115 LME109:LME115 LCI109:LCI115 KSM109:KSM115 KIQ109:KIQ115 JYU109:JYU115 JOY109:JOY115 JFC109:JFC115 IVG109:IVG115 ILK109:ILK115 IBO109:IBO115 HRS109:HRS115 HHW109:HHW115 GYA109:GYA115 GOE109:GOE115 GEI109:GEI115 FUM109:FUM115 FKQ109:FKQ115 FAU109:FAU115 EQY109:EQY115 EHC109:EHC115 DXG109:DXG115 DNK109:DNK115 DDO109:DDO115 CTS109:CTS115 CJW109:CJW115 CAA109:CAA115 BQE109:BQE115 BGI109:BGI115 AWM109:AWM115 AMQ109:AMQ115 ACU109:ACU115 SY109:SY115 JC109:JC115 WVO118:WVO124 WLS118:WLS124 WBW118:WBW124 VSA118:VSA124 VIE118:VIE124 UYI118:UYI124 UOM118:UOM124 UEQ118:UEQ124 TUU118:TUU124 TKY118:TKY124 TBC118:TBC124 SRG118:SRG124 SHK118:SHK124 RXO118:RXO124 RNS118:RNS124 RDW118:RDW124 QUA118:QUA124 QKE118:QKE124 QAI118:QAI124 PQM118:PQM124 PGQ118:PGQ124 OWU118:OWU124 OMY118:OMY124 ODC118:ODC124 NTG118:NTG124 NJK118:NJK124 MZO118:MZO124 MPS118:MPS124 MFW118:MFW124 LWA118:LWA124 LME118:LME124 LCI118:LCI124 KSM118:KSM124 KIQ118:KIQ124 JYU118:JYU124 JOY118:JOY124 JFC118:JFC124 IVG118:IVG124 ILK118:ILK124 IBO118:IBO124 HRS118:HRS124 HHW118:HHW124 GYA118:GYA124 GOE118:GOE124 GEI118:GEI124 FUM118:FUM124 FKQ118:FKQ124 FAU118:FAU124 EQY118:EQY124 EHC118:EHC124 DXG118:DXG124 DNK118:DNK124 DDO118:DDO124 CTS118:CTS124 CJW118:CJW124 CAA118:CAA124 BQE118:BQE124 BGI118:BGI124 AWM118:AWM124 AMQ118:AMQ124 ACU118:ACU124 SY118:SY124 JC118:JC124 WVO127:WVO133 WLS127:WLS133 WBW127:WBW133 VSA127:VSA133 VIE127:VIE133 UYI127:UYI133 UOM127:UOM133 UEQ127:UEQ133 TUU127:TUU133 TKY127:TKY133 TBC127:TBC133 SRG127:SRG133 SHK127:SHK133 RXO127:RXO133 RNS127:RNS133 RDW127:RDW133 QUA127:QUA133 QKE127:QKE133 QAI127:QAI133 PQM127:PQM133 PGQ127:PGQ133 OWU127:OWU133 OMY127:OMY133 ODC127:ODC133 NTG127:NTG133 NJK127:NJK133 MZO127:MZO133 MPS127:MPS133 MFW127:MFW133 LWA127:LWA133 LME127:LME133 LCI127:LCI133 KSM127:KSM133 KIQ127:KIQ133 JYU127:JYU133 JOY127:JOY133 JFC127:JFC133 IVG127:IVG133 ILK127:ILK133 IBO127:IBO133 HRS127:HRS133 HHW127:HHW133 GYA127:GYA133 GOE127:GOE133 GEI127:GEI133 FUM127:FUM133 FKQ127:FKQ133 FAU127:FAU133 EQY127:EQY133 EHC127:EHC133 DXG127:DXG133 DNK127:DNK133 DDO127:DDO133 CTS127:CTS133 CJW127:CJW133 CAA127:CAA133 BQE127:BQE133 BGI127:BGI133 AWM127:AWM133 AMQ127:AMQ133 ACU127:ACU133 SY127:SY133 JC127:JC133 WVO136:WVO142 WLS136:WLS142 WBW136:WBW142 VSA136:VSA142 VIE136:VIE142 UYI136:UYI142 UOM136:UOM142 UEQ136:UEQ142 TUU136:TUU142 TKY136:TKY142 TBC136:TBC142 SRG136:SRG142 SHK136:SHK142 RXO136:RXO142 RNS136:RNS142 RDW136:RDW142 QUA136:QUA142 QKE136:QKE142 QAI136:QAI142 PQM136:PQM142 PGQ136:PGQ142 OWU136:OWU142 OMY136:OMY142 ODC136:ODC142 NTG136:NTG142 NJK136:NJK142 MZO136:MZO142 MPS136:MPS142 MFW136:MFW142 LWA136:LWA142 LME136:LME142 LCI136:LCI142 KSM136:KSM142 KIQ136:KIQ142 JYU136:JYU142 JOY136:JOY142 JFC136:JFC142 IVG136:IVG142 ILK136:ILK142 IBO136:IBO142 HRS136:HRS142 HHW136:HHW142 GYA136:GYA142 GOE136:GOE142 GEI136:GEI142 FUM136:FUM142 FKQ136:FKQ142 FAU136:FAU142 EQY136:EQY142 EHC136:EHC142 DXG136:DXG142 DNK136:DNK142 DDO136:DDO142 CTS136:CTS142 CJW136:CJW142 CAA136:CAA142 BQE136:BQE142 BGI136:BGI142 AWM136:AWM142 AMQ136:AMQ142 ACU136:ACU142 SY136:SY142 JC136:JC142 WVO145:WVO151 WLS145:WLS151 WBW145:WBW151 VSA145:VSA151 VIE145:VIE151 UYI145:UYI151 UOM145:UOM151 UEQ145:UEQ151 TUU145:TUU151 TKY145:TKY151 TBC145:TBC151 SRG145:SRG151 SHK145:SHK151 RXO145:RXO151 RNS145:RNS151 RDW145:RDW151 QUA145:QUA151 QKE145:QKE151 QAI145:QAI151 PQM145:PQM151 PGQ145:PGQ151 OWU145:OWU151 OMY145:OMY151 ODC145:ODC151 NTG145:NTG151 NJK145:NJK151 MZO145:MZO151 MPS145:MPS151 MFW145:MFW151 LWA145:LWA151 LME145:LME151 LCI145:LCI151 KSM145:KSM151 KIQ145:KIQ151 JYU145:JYU151 JOY145:JOY151 JFC145:JFC151 IVG145:IVG151 ILK145:ILK151 IBO145:IBO151 HRS145:HRS151 HHW145:HHW151 GYA145:GYA151 GOE145:GOE151 GEI145:GEI151 FUM145:FUM151 FKQ145:FKQ151 FAU145:FAU151 EQY145:EQY151 EHC145:EHC151 DXG145:DXG151 DNK145:DNK151 DDO145:DDO151 CTS145:CTS151 CJW145:CJW151 CAA145:CAA151 BQE145:BQE151 BGI145:BGI151 AWM145:AWM151 AMQ145:AMQ151 ACU145:ACU151 SY145:SY151 JC145:JC151 WVO154:WVO160 WLS154:WLS160 WBW154:WBW160 VSA154:VSA160 VIE154:VIE160 UYI154:UYI160 UOM154:UOM160 UEQ154:UEQ160 TUU154:TUU160 TKY154:TKY160 TBC154:TBC160 SRG154:SRG160 SHK154:SHK160 RXO154:RXO160 RNS154:RNS160 RDW154:RDW160 QUA154:QUA160 QKE154:QKE160 QAI154:QAI160 PQM154:PQM160 PGQ154:PGQ160 OWU154:OWU160 OMY154:OMY160 ODC154:ODC160 NTG154:NTG160 NJK154:NJK160 MZO154:MZO160 MPS154:MPS160 MFW154:MFW160 LWA154:LWA160 LME154:LME160 LCI154:LCI160 KSM154:KSM160 KIQ154:KIQ160 JYU154:JYU160 JOY154:JOY160 JFC154:JFC160 IVG154:IVG160 ILK154:ILK160 IBO154:IBO160 HRS154:HRS160 HHW154:HHW160 GYA154:GYA160 GOE154:GOE160 GEI154:GEI160 FUM154:FUM160 FKQ154:FKQ160 FAU154:FAU160 EQY154:EQY160 EHC154:EHC160 DXG154:DXG160 DNK154:DNK160 DDO154:DDO160 CTS154:CTS160 CJW154:CJW160 CAA154:CAA160 BQE154:BQE160 BGI154:BGI160 AWM154:AWM160 AMQ154:AMQ160 ACU154:ACU160 SY154:SY160 JC154:JC160 WVO163:WVO169 WLS163:WLS169 WBW163:WBW169 VSA163:VSA169 VIE163:VIE169 UYI163:UYI169 UOM163:UOM169 UEQ163:UEQ169 TUU163:TUU169 TKY163:TKY169 TBC163:TBC169 SRG163:SRG169 SHK163:SHK169 RXO163:RXO169 RNS163:RNS169 RDW163:RDW169 QUA163:QUA169 QKE163:QKE169 QAI163:QAI169 PQM163:PQM169 PGQ163:PGQ169 OWU163:OWU169 OMY163:OMY169 ODC163:ODC169 NTG163:NTG169 NJK163:NJK169 MZO163:MZO169 MPS163:MPS169 MFW163:MFW169 LWA163:LWA169 LME163:LME169 LCI163:LCI169 KSM163:KSM169 KIQ163:KIQ169 JYU163:JYU169 JOY163:JOY169 JFC163:JFC169 IVG163:IVG169 ILK163:ILK169 IBO163:IBO169 HRS163:HRS169 HHW163:HHW169 GYA163:GYA169 GOE163:GOE169 GEI163:GEI169 FUM163:FUM169 FKQ163:FKQ169 FAU163:FAU169 EQY163:EQY169 EHC163:EHC169 DXG163:DXG169 DNK163:DNK169 DDO163:DDO169 CTS163:CTS169 CJW163:CJW169 CAA163:CAA169 BQE163:BQE169 BGI163:BGI169 AWM163:AWM169 AMQ163:AMQ169 ACU163:ACU169 SY163:SY169 JC163:JC169 WVO172:WVO178 WLS172:WLS178 WBW172:WBW178 VSA172:VSA178 VIE172:VIE178 UYI172:UYI178 UOM172:UOM178 UEQ172:UEQ178 TUU172:TUU178 TKY172:TKY178 TBC172:TBC178 SRG172:SRG178 SHK172:SHK178 RXO172:RXO178 RNS172:RNS178 RDW172:RDW178 QUA172:QUA178 QKE172:QKE178 QAI172:QAI178 PQM172:PQM178 PGQ172:PGQ178 OWU172:OWU178 OMY172:OMY178 ODC172:ODC178 NTG172:NTG178 NJK172:NJK178 MZO172:MZO178 MPS172:MPS178 MFW172:MFW178 LWA172:LWA178 LME172:LME178 LCI172:LCI178 KSM172:KSM178 KIQ172:KIQ178 JYU172:JYU178 JOY172:JOY178 JFC172:JFC178 IVG172:IVG178 ILK172:ILK178 IBO172:IBO178 HRS172:HRS178 HHW172:HHW178 GYA172:GYA178 GOE172:GOE178 GEI172:GEI178 FUM172:FUM178 FKQ172:FKQ178 FAU172:FAU178 EQY172:EQY178 EHC172:EHC178 DXG172:DXG178 DNK172:DNK178 DDO172:DDO178 CTS172:CTS178 CJW172:CJW178 CAA172:CAA178 BQE172:BQE178 BGI172:BGI178 AWM172:AWM178 AMQ172:AMQ178 ACU172:ACU178 SY172:SY178 JC172:JC178 WVO181:WVO187 WLS181:WLS187 WBW181:WBW187 VSA181:VSA187 VIE181:VIE187 UYI181:UYI187 UOM181:UOM187 UEQ181:UEQ187 TUU181:TUU187 TKY181:TKY187 TBC181:TBC187 SRG181:SRG187 SHK181:SHK187 RXO181:RXO187 RNS181:RNS187 RDW181:RDW187 QUA181:QUA187 QKE181:QKE187 QAI181:QAI187 PQM181:PQM187 PGQ181:PGQ187 OWU181:OWU187 OMY181:OMY187 ODC181:ODC187 NTG181:NTG187 NJK181:NJK187 MZO181:MZO187 MPS181:MPS187 MFW181:MFW187 LWA181:LWA187 LME181:LME187 LCI181:LCI187 KSM181:KSM187 KIQ181:KIQ187 JYU181:JYU187 JOY181:JOY187 JFC181:JFC187 IVG181:IVG187 ILK181:ILK187 IBO181:IBO187 HRS181:HRS187 HHW181:HHW187 GYA181:GYA187 GOE181:GOE187 GEI181:GEI187 FUM181:FUM187 FKQ181:FKQ187 FAU181:FAU187 EQY181:EQY187 EHC181:EHC187 DXG181:DXG187 DNK181:DNK187 DDO181:DDO187 CTS181:CTS187 CJW181:CJW187 CAA181:CAA187 BQE181:BQE187 BGI181:BGI187 AWM181:AWM187 AMQ181:AMQ187 ACU181:ACU187 SY181:SY187 JC181:JC187 WVO190:WVO196 WLS190:WLS196 WBW190:WBW196 VSA190:VSA196 VIE190:VIE196 UYI190:UYI196 UOM190:UOM196 UEQ190:UEQ196 TUU190:TUU196 TKY190:TKY196 TBC190:TBC196 SRG190:SRG196 SHK190:SHK196 RXO190:RXO196 RNS190:RNS196 RDW190:RDW196 QUA190:QUA196 QKE190:QKE196 QAI190:QAI196 PQM190:PQM196 PGQ190:PGQ196 OWU190:OWU196 OMY190:OMY196 ODC190:ODC196 NTG190:NTG196 NJK190:NJK196 MZO190:MZO196 MPS190:MPS196 MFW190:MFW196 LWA190:LWA196 LME190:LME196 LCI190:LCI196 KSM190:KSM196 KIQ190:KIQ196 JYU190:JYU196 JOY190:JOY196 JFC190:JFC196 IVG190:IVG196 ILK190:ILK196 IBO190:IBO196 HRS190:HRS196 HHW190:HHW196 GYA190:GYA196 GOE190:GOE196 GEI190:GEI196 FUM190:FUM196 FKQ190:FKQ196 FAU190:FAU196 EQY190:EQY196 EHC190:EHC196 DXG190:DXG196 DNK190:DNK196 DDO190:DDO196 CTS190:CTS196 CJW190:CJW196 CAA190:CAA196 BQE190:BQE196 BGI190:BGI196 AWM190:AWM196 AMQ190:AMQ196 ACU190:ACU196 SY190:SY196 JC190:JC196 WVO199:WVO205 WLS199:WLS205 WBW199:WBW205 VSA199:VSA205 VIE199:VIE205 UYI199:UYI205 UOM199:UOM205 UEQ199:UEQ205 TUU199:TUU205 TKY199:TKY205 TBC199:TBC205 SRG199:SRG205 SHK199:SHK205 RXO199:RXO205 RNS199:RNS205 RDW199:RDW205 QUA199:QUA205 QKE199:QKE205 QAI199:QAI205 PQM199:PQM205 PGQ199:PGQ205 OWU199:OWU205 OMY199:OMY205 ODC199:ODC205 NTG199:NTG205 NJK199:NJK205 MZO199:MZO205 MPS199:MPS205 MFW199:MFW205 LWA199:LWA205 LME199:LME205 LCI199:LCI205 KSM199:KSM205 KIQ199:KIQ205 JYU199:JYU205 JOY199:JOY205 JFC199:JFC205 IVG199:IVG205 ILK199:ILK205 IBO199:IBO205 HRS199:HRS205 HHW199:HHW205 GYA199:GYA205 GOE199:GOE205 GEI199:GEI205 FUM199:FUM205 FKQ199:FKQ205 FAU199:FAU205 EQY199:EQY205 EHC199:EHC205 DXG199:DXG205 DNK199:DNK205 DDO199:DDO205 CTS199:CTS205 CJW199:CJW205 CAA199:CAA205 BQE199:BQE205 BGI199:BGI205 AWM199:AWM205 AMQ199:AMQ205 ACU199:ACU205 SY199:SY205 JC13:JC20 SY13:SY20 ACU13:ACU20 AMQ13:AMQ20 AWM13:AWM20 BGI13:BGI20 BQE13:BQE20 CAA13:CAA20 CJW13:CJW20 CTS13:CTS20 DDO13:DDO20 DNK13:DNK20 DXG13:DXG20 EHC13:EHC20 EQY13:EQY20 FAU13:FAU20 FKQ13:FKQ20 FUM13:FUM20 GEI13:GEI20 GOE13:GOE20 GYA13:GYA20 HHW13:HHW20 HRS13:HRS20 IBO13:IBO20 ILK13:ILK20 IVG13:IVG20 JFC13:JFC20 JOY13:JOY20 JYU13:JYU20 KIQ13:KIQ20 KSM13:KSM20 LCI13:LCI20 LME13:LME20 LWA13:LWA20 MFW13:MFW20 MPS13:MPS20 MZO13:MZO20 NJK13:NJK20 NTG13:NTG20 ODC13:ODC20 OMY13:OMY20 OWU13:OWU20 PGQ13:PGQ20 PQM13:PQM20 QAI13:QAI20 QKE13:QKE20 QUA13:QUA20 RDW13:RDW20 RNS13:RNS20 RXO13:RXO20 SHK13:SHK20 SRG13:SRG20 TBC13:TBC20 TKY13:TKY20 TUU13:TUU20 UEQ13:UEQ20 UOM13:UOM20 UYI13:UYI20 VIE13:VIE20 VSA13:VSA20 WBW13:WBW20 WLS13:WLS20 JC32:JC40 SY32:SY40 ACU32:ACU40 AMQ32:AMQ40 AWM32:AWM40 BGI32:BGI40 BQE32:BQE40 CAA32:CAA40 CJW32:CJW40 CTS32:CTS40 DDO32:DDO40 DNK32:DNK40 DXG32:DXG40 EHC32:EHC40 EQY32:EQY40 FAU32:FAU40 FKQ32:FKQ40 FUM32:FUM40 GEI32:GEI40 GOE32:GOE40 GYA32:GYA40 HHW32:HHW40 HRS32:HRS40 IBO32:IBO40 ILK32:ILK40 IVG32:IVG40 JFC32:JFC40 JOY32:JOY40 JYU32:JYU40 KIQ32:KIQ40 KSM32:KSM40 LCI32:LCI40 LME32:LME40 LWA32:LWA40 MFW32:MFW40 MPS32:MPS40 MZO32:MZO40 NJK32:NJK40 NTG32:NTG40 ODC32:ODC40 OMY32:OMY40 OWU32:OWU40 PGQ32:PGQ40 PQM32:PQM40 QAI32:QAI40 QKE32:QKE40 QUA32:QUA40 RDW32:RDW40 RNS32:RNS40 RXO32:RXO40 SHK32:SHK40 SRG32:SRG40 TBC32:TBC40 TKY32:TKY40 TUU32:TUU40 UEQ32:UEQ40 UOM32:UOM40 UYI32:UYI40 VIE32:VIE40 VSA32:VSA40 WBW32:WBW40 WLS32:WLS40 WVO43:WVO52 WLS43:WLS52 WBW43:WBW52 VSA43:VSA52 VIE43:VIE52 UYI43:UYI52 UOM43:UOM52 UEQ43:UEQ52 TUU43:TUU52 TKY43:TKY52 TBC43:TBC52 SRG43:SRG52 SHK43:SHK52 RXO43:RXO52 RNS43:RNS52 RDW43:RDW52 QUA43:QUA52 QKE43:QKE52 QAI43:QAI52 PQM43:PQM52 PGQ43:PGQ52 OWU43:OWU52 OMY43:OMY52 ODC43:ODC52 NTG43:NTG52 NJK43:NJK52 MZO43:MZO52 MPS43:MPS52 MFW43:MFW52 LWA43:LWA52 LME43:LME52 LCI43:LCI52 KSM43:KSM52 KIQ43:KIQ52 JYU43:JYU52 JOY43:JOY52 JFC43:JFC52 IVG43:IVG52 ILK43:ILK52 IBO43:IBO52 HRS43:HRS52 HHW43:HHW52 GYA43:GYA52 GOE43:GOE52 GEI43:GEI52 FUM43:FUM52 FKQ43:FKQ52 FAU43:FAU52 EQY43:EQY52 EHC43:EHC52 DXG43:DXG52 DNK43:DNK52 DDO43:DDO52 CTS43:CTS52 CJW43:CJW52 CAA43:CAA52 BQE43:BQE52 BGI43:BGI52 AWM43:AWM52 AMQ43:AMQ52 ACU43:ACU52 SY43:SY52 JC43:JC52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30" t="s">
        <v>0</v>
      </c>
      <c r="C1" s="1030"/>
      <c r="D1" s="1030"/>
      <c r="E1" s="1030"/>
      <c r="F1" s="1030"/>
      <c r="G1" s="1030"/>
      <c r="H1" s="1030"/>
      <c r="I1" s="1030"/>
      <c r="J1" s="1030"/>
      <c r="K1" s="1030"/>
      <c r="L1" s="1030"/>
      <c r="M1" s="1030"/>
      <c r="N1" s="1030"/>
      <c r="O1" s="1030"/>
      <c r="P1" s="1030"/>
      <c r="Q1" s="1030"/>
      <c r="R1" s="1030"/>
      <c r="S1" s="1030"/>
      <c r="T1" s="1030"/>
      <c r="U1" s="1030"/>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31" t="s">
        <v>3</v>
      </c>
      <c r="B4" s="1031"/>
      <c r="C4" s="1031"/>
      <c r="D4" s="1031"/>
      <c r="E4" s="1031"/>
      <c r="F4" s="1031"/>
      <c r="G4" s="1031"/>
      <c r="H4" s="1031"/>
      <c r="I4" s="1031"/>
      <c r="J4" s="1031"/>
      <c r="K4" s="1031"/>
      <c r="L4" s="1031"/>
      <c r="M4" s="1031"/>
      <c r="N4" s="1031"/>
      <c r="O4" s="1031"/>
      <c r="P4" s="1031"/>
      <c r="Q4" s="1031"/>
      <c r="R4" s="1031"/>
      <c r="S4" s="1031"/>
      <c r="T4" s="1031"/>
      <c r="U4" s="1031"/>
      <c r="V4" s="1031"/>
      <c r="W4" s="1031"/>
      <c r="X4" s="1031"/>
      <c r="Y4" s="1031"/>
      <c r="Z4" s="1031"/>
      <c r="AA4" s="1031"/>
      <c r="AB4" s="1031"/>
      <c r="AC4" s="1031"/>
      <c r="AD4" s="1031"/>
      <c r="AE4" s="1031"/>
      <c r="AF4" s="1031"/>
      <c r="AG4" s="1031"/>
      <c r="AH4" s="1031"/>
      <c r="AI4" s="1031"/>
      <c r="AJ4" s="1031"/>
      <c r="AK4" s="1031"/>
      <c r="AL4" s="1031"/>
      <c r="AM4" s="1031"/>
      <c r="AN4" s="1031"/>
      <c r="AO4" s="1031"/>
      <c r="AP4" s="1031"/>
      <c r="AQ4" s="1031"/>
      <c r="AR4" s="1031"/>
      <c r="AS4" s="1031"/>
      <c r="AT4" s="1031"/>
      <c r="AU4" s="1031"/>
      <c r="AV4" s="1031"/>
      <c r="AW4" s="1031"/>
      <c r="AX4" s="1031"/>
      <c r="AY4" s="1031"/>
      <c r="AZ4" s="1031"/>
      <c r="BA4" s="1031"/>
      <c r="BB4" s="1031"/>
      <c r="BC4" s="1031"/>
      <c r="BD4" s="1031"/>
    </row>
    <row r="5" spans="1:150" s="205" customFormat="1" ht="72.75" customHeight="1" thickBot="1" x14ac:dyDescent="0.3">
      <c r="A5" s="1031" t="s">
        <v>4</v>
      </c>
      <c r="B5" s="1031"/>
      <c r="C5" s="1031"/>
      <c r="D5" s="1031"/>
      <c r="E5" s="1031"/>
      <c r="F5" s="1031"/>
      <c r="G5" s="1031"/>
      <c r="H5" s="1031"/>
      <c r="I5" s="1031"/>
      <c r="J5" s="1031"/>
      <c r="K5" s="1031"/>
      <c r="L5" s="1031"/>
      <c r="M5" s="1031"/>
      <c r="N5" s="1031"/>
      <c r="O5" s="1031"/>
      <c r="P5" s="1031"/>
      <c r="Q5" s="1031"/>
      <c r="R5" s="1031"/>
      <c r="S5" s="1031"/>
      <c r="T5" s="1031"/>
      <c r="U5" s="1031"/>
      <c r="V5" s="1031"/>
      <c r="W5" s="1031"/>
      <c r="X5" s="1031"/>
      <c r="Y5" s="1031"/>
      <c r="Z5" s="1031"/>
      <c r="AA5" s="1031"/>
      <c r="AB5" s="1031"/>
      <c r="AC5" s="1031"/>
      <c r="AD5" s="1031"/>
      <c r="AE5" s="1031"/>
      <c r="AF5" s="1031"/>
      <c r="AG5" s="1031"/>
      <c r="AH5" s="1031"/>
      <c r="AI5" s="1031"/>
      <c r="AJ5" s="1031"/>
      <c r="AK5" s="1031"/>
      <c r="AL5" s="1031"/>
      <c r="AM5" s="1031"/>
      <c r="AN5" s="1031"/>
      <c r="AO5" s="1031"/>
      <c r="AP5" s="1031"/>
      <c r="AQ5" s="1031"/>
      <c r="AR5" s="1031"/>
      <c r="AS5" s="1031"/>
      <c r="AT5" s="1031"/>
      <c r="AU5" s="1031"/>
      <c r="AV5" s="1031"/>
      <c r="AW5" s="1031"/>
      <c r="AX5" s="1031"/>
      <c r="AY5" s="1031"/>
      <c r="AZ5" s="1031"/>
      <c r="BA5" s="1031"/>
      <c r="BB5" s="1031"/>
      <c r="BC5" s="1031"/>
      <c r="BD5" s="1031"/>
    </row>
    <row r="6" spans="1:150" s="205" customFormat="1" ht="27" customHeight="1" thickBot="1" x14ac:dyDescent="0.3">
      <c r="A6" s="1032" t="s">
        <v>5</v>
      </c>
      <c r="B6" s="1035" t="s">
        <v>6</v>
      </c>
      <c r="C6" s="1035" t="s">
        <v>7</v>
      </c>
      <c r="D6" s="1032" t="s">
        <v>8</v>
      </c>
      <c r="E6" s="1032" t="s">
        <v>9</v>
      </c>
      <c r="F6" s="1032" t="s">
        <v>10</v>
      </c>
      <c r="G6" s="1038" t="s">
        <v>11</v>
      </c>
      <c r="H6" s="1038" t="s">
        <v>12</v>
      </c>
      <c r="I6" s="1044" t="s">
        <v>13</v>
      </c>
      <c r="J6" s="1038" t="s">
        <v>14</v>
      </c>
      <c r="K6" s="1038" t="s">
        <v>15</v>
      </c>
      <c r="L6" s="1038" t="s">
        <v>16</v>
      </c>
      <c r="M6" s="1038" t="s">
        <v>17</v>
      </c>
      <c r="N6" s="1061" t="s">
        <v>18</v>
      </c>
      <c r="O6" s="1038" t="s">
        <v>19</v>
      </c>
      <c r="P6" s="1032" t="s">
        <v>20</v>
      </c>
      <c r="Q6" s="1032" t="s">
        <v>21</v>
      </c>
      <c r="R6" s="1038" t="s">
        <v>22</v>
      </c>
      <c r="S6" s="1041" t="s">
        <v>23</v>
      </c>
      <c r="T6" s="1061" t="s">
        <v>24</v>
      </c>
      <c r="U6" s="1064" t="s">
        <v>25</v>
      </c>
      <c r="V6" s="1038" t="s">
        <v>26</v>
      </c>
      <c r="W6" s="1038" t="s">
        <v>27</v>
      </c>
      <c r="X6" s="1053" t="s">
        <v>28</v>
      </c>
      <c r="Y6" s="1038" t="s">
        <v>29</v>
      </c>
      <c r="Z6" s="1053" t="s">
        <v>30</v>
      </c>
      <c r="AA6" s="1056" t="s">
        <v>31</v>
      </c>
      <c r="AB6" s="1056"/>
      <c r="AC6" s="1056"/>
      <c r="AD6" s="1056"/>
      <c r="AE6" s="1056"/>
      <c r="AF6" s="1056"/>
      <c r="AG6" s="1056"/>
      <c r="AH6" s="1056"/>
      <c r="AI6" s="1056"/>
      <c r="AJ6" s="1056"/>
      <c r="AK6" s="1056"/>
      <c r="AL6" s="1056"/>
      <c r="AM6" s="1056"/>
      <c r="AN6" s="1056"/>
      <c r="AO6" s="1056"/>
      <c r="AP6" s="1056"/>
      <c r="AQ6" s="1056"/>
      <c r="AR6" s="1056"/>
      <c r="AS6" s="1056"/>
      <c r="AT6" s="1056"/>
      <c r="AU6" s="1056"/>
      <c r="AV6" s="1056"/>
      <c r="AW6" s="1056"/>
      <c r="AX6" s="1056"/>
      <c r="AY6" s="1056"/>
      <c r="AZ6" s="1056"/>
      <c r="BA6" s="1056"/>
      <c r="BB6" s="1057"/>
      <c r="BC6" s="1058" t="s">
        <v>32</v>
      </c>
      <c r="BD6" s="1038"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3"/>
      <c r="B7" s="1036"/>
      <c r="C7" s="1036"/>
      <c r="D7" s="1036"/>
      <c r="E7" s="1033"/>
      <c r="F7" s="1033"/>
      <c r="G7" s="1039"/>
      <c r="H7" s="1039"/>
      <c r="I7" s="1045"/>
      <c r="J7" s="1039"/>
      <c r="K7" s="1039"/>
      <c r="L7" s="1039"/>
      <c r="M7" s="1039"/>
      <c r="N7" s="1062"/>
      <c r="O7" s="1039"/>
      <c r="P7" s="1033"/>
      <c r="Q7" s="1033"/>
      <c r="R7" s="1039"/>
      <c r="S7" s="1042"/>
      <c r="T7" s="1062"/>
      <c r="U7" s="1065"/>
      <c r="V7" s="1039"/>
      <c r="W7" s="1039"/>
      <c r="X7" s="1054"/>
      <c r="Y7" s="1039"/>
      <c r="Z7" s="1054"/>
      <c r="AA7" s="1047">
        <v>2016</v>
      </c>
      <c r="AB7" s="1047"/>
      <c r="AC7" s="1047"/>
      <c r="AD7" s="1047"/>
      <c r="AE7" s="1047"/>
      <c r="AF7" s="1047"/>
      <c r="AG7" s="1048"/>
      <c r="AH7" s="1049">
        <v>2017</v>
      </c>
      <c r="AI7" s="1047"/>
      <c r="AJ7" s="1047"/>
      <c r="AK7" s="1047"/>
      <c r="AL7" s="1047"/>
      <c r="AM7" s="1047"/>
      <c r="AN7" s="1048"/>
      <c r="AO7" s="1049">
        <v>2018</v>
      </c>
      <c r="AP7" s="1047"/>
      <c r="AQ7" s="1047"/>
      <c r="AR7" s="1047"/>
      <c r="AS7" s="1047"/>
      <c r="AT7" s="1047"/>
      <c r="AU7" s="1048"/>
      <c r="AV7" s="1049">
        <v>2019</v>
      </c>
      <c r="AW7" s="1047"/>
      <c r="AX7" s="1047"/>
      <c r="AY7" s="1047"/>
      <c r="AZ7" s="1047"/>
      <c r="BA7" s="1047"/>
      <c r="BB7" s="1048"/>
      <c r="BC7" s="1059"/>
      <c r="BD7" s="1039"/>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9">
        <v>1</v>
      </c>
      <c r="EM7" s="819">
        <v>2</v>
      </c>
      <c r="EN7" s="819">
        <v>3</v>
      </c>
      <c r="EO7" s="819">
        <v>4</v>
      </c>
      <c r="EP7" s="819">
        <v>5</v>
      </c>
      <c r="EQ7" s="819">
        <v>6</v>
      </c>
      <c r="ER7" s="819">
        <v>7</v>
      </c>
      <c r="ES7" s="819">
        <v>8</v>
      </c>
      <c r="ET7" s="819">
        <v>9</v>
      </c>
    </row>
    <row r="8" spans="1:150" s="219" customFormat="1" ht="78" customHeight="1" thickBot="1" x14ac:dyDescent="0.25">
      <c r="A8" s="1034"/>
      <c r="B8" s="1037"/>
      <c r="C8" s="1037"/>
      <c r="D8" s="1037"/>
      <c r="E8" s="1034"/>
      <c r="F8" s="1034"/>
      <c r="G8" s="1040"/>
      <c r="H8" s="1040"/>
      <c r="I8" s="1046"/>
      <c r="J8" s="1040"/>
      <c r="K8" s="1040"/>
      <c r="L8" s="1040"/>
      <c r="M8" s="1040"/>
      <c r="N8" s="1063"/>
      <c r="O8" s="1040"/>
      <c r="P8" s="1034"/>
      <c r="Q8" s="1034"/>
      <c r="R8" s="1040"/>
      <c r="S8" s="1043"/>
      <c r="T8" s="1063"/>
      <c r="U8" s="1066"/>
      <c r="V8" s="1039"/>
      <c r="W8" s="1040"/>
      <c r="X8" s="1055"/>
      <c r="Y8" s="1040"/>
      <c r="Z8" s="1055"/>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60"/>
      <c r="BD8" s="1040"/>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20" t="s">
        <v>21</v>
      </c>
      <c r="EM8" s="821" t="s">
        <v>22</v>
      </c>
      <c r="EN8" s="821" t="s">
        <v>23</v>
      </c>
      <c r="EO8" s="821" t="s">
        <v>24</v>
      </c>
      <c r="EP8" s="822" t="s">
        <v>25</v>
      </c>
      <c r="EQ8" s="821" t="s">
        <v>1955</v>
      </c>
      <c r="ER8" s="821" t="s">
        <v>1956</v>
      </c>
      <c r="ES8" s="821" t="s">
        <v>1957</v>
      </c>
      <c r="ET8" s="823" t="s">
        <v>1958</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4" t="s">
        <v>71</v>
      </c>
      <c r="EM9" s="818" t="s">
        <v>65</v>
      </c>
      <c r="EN9" s="274" t="s">
        <v>1893</v>
      </c>
      <c r="EO9" s="275">
        <v>0</v>
      </c>
      <c r="EP9" s="276">
        <v>30</v>
      </c>
      <c r="EQ9" s="276">
        <v>0</v>
      </c>
      <c r="ER9" s="816">
        <v>0</v>
      </c>
      <c r="ES9" s="816">
        <v>0</v>
      </c>
      <c r="ET9" s="825">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4" t="s">
        <v>82</v>
      </c>
      <c r="EM10" s="818" t="s">
        <v>65</v>
      </c>
      <c r="EN10" s="274" t="s">
        <v>75</v>
      </c>
      <c r="EO10" s="275">
        <v>0</v>
      </c>
      <c r="EP10" s="811">
        <v>1</v>
      </c>
      <c r="EQ10" s="810">
        <v>0</v>
      </c>
      <c r="ER10" s="816">
        <v>0</v>
      </c>
      <c r="ES10" s="816">
        <v>0</v>
      </c>
      <c r="ET10" s="825">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4" t="s">
        <v>96</v>
      </c>
      <c r="EM11" s="319" t="s">
        <v>88</v>
      </c>
      <c r="EN11" s="275" t="s">
        <v>89</v>
      </c>
      <c r="EO11" s="275">
        <v>1</v>
      </c>
      <c r="EP11" s="275">
        <v>2</v>
      </c>
      <c r="EQ11" s="276">
        <v>0</v>
      </c>
      <c r="ER11" s="816">
        <v>0.5</v>
      </c>
      <c r="ES11" s="277">
        <v>0.5</v>
      </c>
      <c r="ET11" s="825">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4" t="s">
        <v>109</v>
      </c>
      <c r="EM12" s="319" t="s">
        <v>100</v>
      </c>
      <c r="EN12" s="275" t="s">
        <v>1894</v>
      </c>
      <c r="EO12" s="330">
        <v>98</v>
      </c>
      <c r="EP12" s="330">
        <v>98</v>
      </c>
      <c r="EQ12" s="330">
        <v>98</v>
      </c>
      <c r="ER12" s="330">
        <v>98</v>
      </c>
      <c r="ES12" s="330">
        <v>98</v>
      </c>
      <c r="ET12" s="826">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4" t="s">
        <v>119</v>
      </c>
      <c r="EM13" s="319" t="s">
        <v>113</v>
      </c>
      <c r="EN13" s="275" t="s">
        <v>114</v>
      </c>
      <c r="EO13" s="275">
        <v>0</v>
      </c>
      <c r="EP13" s="275">
        <v>3</v>
      </c>
      <c r="EQ13" s="277">
        <v>0.5</v>
      </c>
      <c r="ER13" s="277">
        <v>0.5</v>
      </c>
      <c r="ES13" s="276">
        <v>1</v>
      </c>
      <c r="ET13" s="827">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4" t="s">
        <v>129</v>
      </c>
      <c r="EM14" s="319" t="s">
        <v>123</v>
      </c>
      <c r="EN14" s="275" t="s">
        <v>124</v>
      </c>
      <c r="EO14" s="275">
        <v>3</v>
      </c>
      <c r="EP14" s="275">
        <v>3</v>
      </c>
      <c r="EQ14" s="276">
        <v>3</v>
      </c>
      <c r="ER14" s="276">
        <v>3</v>
      </c>
      <c r="ES14" s="276">
        <v>3</v>
      </c>
      <c r="ET14" s="827">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4" t="s">
        <v>139</v>
      </c>
      <c r="EM15" s="319" t="s">
        <v>133</v>
      </c>
      <c r="EN15" s="275" t="s">
        <v>134</v>
      </c>
      <c r="EO15" s="275">
        <v>3</v>
      </c>
      <c r="EP15" s="275">
        <v>3</v>
      </c>
      <c r="EQ15" s="276">
        <v>3</v>
      </c>
      <c r="ER15" s="276">
        <v>3</v>
      </c>
      <c r="ES15" s="276">
        <v>3</v>
      </c>
      <c r="ET15" s="827">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4" t="s">
        <v>149</v>
      </c>
      <c r="EM16" s="319" t="s">
        <v>143</v>
      </c>
      <c r="EN16" s="275" t="s">
        <v>144</v>
      </c>
      <c r="EO16" s="275">
        <v>3</v>
      </c>
      <c r="EP16" s="275">
        <v>3</v>
      </c>
      <c r="EQ16" s="276">
        <v>3</v>
      </c>
      <c r="ER16" s="276">
        <v>3</v>
      </c>
      <c r="ES16" s="276">
        <v>3</v>
      </c>
      <c r="ET16" s="827">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4" t="s">
        <v>163</v>
      </c>
      <c r="EM17" s="319" t="s">
        <v>157</v>
      </c>
      <c r="EN17" s="275" t="s">
        <v>158</v>
      </c>
      <c r="EO17" s="275">
        <v>0</v>
      </c>
      <c r="EP17" s="275">
        <v>3</v>
      </c>
      <c r="EQ17" s="276">
        <v>1</v>
      </c>
      <c r="ER17" s="817">
        <v>0.66</v>
      </c>
      <c r="ES17" s="817">
        <v>0.66</v>
      </c>
      <c r="ET17" s="828">
        <v>0.68</v>
      </c>
    </row>
    <row r="18" spans="1:150" ht="49.5" customHeight="1" thickBot="1" x14ac:dyDescent="0.3">
      <c r="A18" s="278" t="s">
        <v>53</v>
      </c>
      <c r="B18" s="279" t="s">
        <v>54</v>
      </c>
      <c r="C18" s="280" t="s">
        <v>55</v>
      </c>
      <c r="D18" s="281"/>
      <c r="E18" s="8" t="s">
        <v>57</v>
      </c>
      <c r="F18" s="282" t="str">
        <f t="shared" si="4"/>
        <v>E1.P_A</v>
      </c>
      <c r="G18" s="283" t="s">
        <v>58</v>
      </c>
      <c r="H18" s="283" t="s">
        <v>59</v>
      </c>
      <c r="I18" s="1050"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9" t="s">
        <v>175</v>
      </c>
      <c r="EM18" s="319" t="s">
        <v>169</v>
      </c>
      <c r="EN18" s="275" t="s">
        <v>170</v>
      </c>
      <c r="EO18" s="275">
        <v>0</v>
      </c>
      <c r="EP18" s="275">
        <v>4</v>
      </c>
      <c r="EQ18" s="276">
        <v>0</v>
      </c>
      <c r="ER18" s="276">
        <v>1</v>
      </c>
      <c r="ES18" s="276">
        <v>2</v>
      </c>
      <c r="ET18" s="827">
        <v>1</v>
      </c>
    </row>
    <row r="19" spans="1:150" ht="33" customHeight="1" thickBot="1" x14ac:dyDescent="0.25">
      <c r="A19" s="278" t="s">
        <v>53</v>
      </c>
      <c r="B19" s="279" t="s">
        <v>54</v>
      </c>
      <c r="C19" s="280" t="s">
        <v>55</v>
      </c>
      <c r="D19" s="281"/>
      <c r="E19" s="8" t="s">
        <v>57</v>
      </c>
      <c r="F19" s="282" t="str">
        <f t="shared" si="4"/>
        <v>E1.P_A</v>
      </c>
      <c r="G19" s="283" t="s">
        <v>58</v>
      </c>
      <c r="H19" s="283" t="s">
        <v>59</v>
      </c>
      <c r="I19" s="1051"/>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9" t="s">
        <v>184</v>
      </c>
      <c r="EM19" s="319" t="s">
        <v>178</v>
      </c>
      <c r="EN19" s="275" t="s">
        <v>179</v>
      </c>
      <c r="EO19" s="275">
        <v>0</v>
      </c>
      <c r="EP19" s="275">
        <v>1</v>
      </c>
      <c r="EQ19" s="330">
        <v>0.25</v>
      </c>
      <c r="ER19" s="277">
        <v>0.25</v>
      </c>
      <c r="ES19" s="330">
        <v>0.25</v>
      </c>
      <c r="ET19" s="826">
        <v>0.25</v>
      </c>
    </row>
    <row r="20" spans="1:150" ht="49.5" customHeight="1" x14ac:dyDescent="0.2">
      <c r="A20" s="278" t="s">
        <v>53</v>
      </c>
      <c r="B20" s="279" t="s">
        <v>54</v>
      </c>
      <c r="C20" s="280" t="s">
        <v>55</v>
      </c>
      <c r="D20" s="281"/>
      <c r="E20" s="8" t="s">
        <v>57</v>
      </c>
      <c r="F20" s="282" t="str">
        <f t="shared" si="4"/>
        <v>E1.P_A</v>
      </c>
      <c r="G20" s="283" t="s">
        <v>58</v>
      </c>
      <c r="H20" s="283" t="s">
        <v>59</v>
      </c>
      <c r="I20" s="1051"/>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9" t="s">
        <v>195</v>
      </c>
      <c r="EM20" s="319" t="s">
        <v>189</v>
      </c>
      <c r="EN20" s="275" t="s">
        <v>190</v>
      </c>
      <c r="EO20" s="387">
        <v>8</v>
      </c>
      <c r="EP20" s="387">
        <v>8</v>
      </c>
      <c r="EQ20" s="276">
        <v>8</v>
      </c>
      <c r="ER20" s="276">
        <v>8</v>
      </c>
      <c r="ES20" s="276">
        <v>8</v>
      </c>
      <c r="ET20" s="827">
        <v>8</v>
      </c>
    </row>
    <row r="21" spans="1:150" ht="37.5" customHeight="1" thickBot="1" x14ac:dyDescent="0.25">
      <c r="A21" s="278" t="s">
        <v>53</v>
      </c>
      <c r="B21" s="279" t="s">
        <v>54</v>
      </c>
      <c r="C21" s="280" t="s">
        <v>55</v>
      </c>
      <c r="D21" s="281"/>
      <c r="E21" s="8" t="s">
        <v>57</v>
      </c>
      <c r="F21" s="282" t="str">
        <f t="shared" si="4"/>
        <v>E1.P_A</v>
      </c>
      <c r="G21" s="283" t="s">
        <v>58</v>
      </c>
      <c r="H21" s="283" t="s">
        <v>59</v>
      </c>
      <c r="I21" s="1052"/>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9" t="s">
        <v>206</v>
      </c>
      <c r="EM21" s="319" t="s">
        <v>200</v>
      </c>
      <c r="EN21" s="275" t="s">
        <v>201</v>
      </c>
      <c r="EO21" s="387">
        <v>0</v>
      </c>
      <c r="EP21" s="387">
        <v>3</v>
      </c>
      <c r="EQ21" s="330">
        <v>0.75</v>
      </c>
      <c r="ER21" s="330">
        <v>0.75</v>
      </c>
      <c r="ES21" s="330">
        <v>0.75</v>
      </c>
      <c r="ET21" s="826">
        <v>0.75</v>
      </c>
    </row>
    <row r="22" spans="1:150" ht="133.5" customHeight="1" x14ac:dyDescent="0.2">
      <c r="A22" s="278" t="s">
        <v>53</v>
      </c>
      <c r="B22" s="279" t="s">
        <v>54</v>
      </c>
      <c r="C22" s="280" t="s">
        <v>55</v>
      </c>
      <c r="D22" s="281"/>
      <c r="E22" s="8" t="s">
        <v>57</v>
      </c>
      <c r="F22" s="282" t="str">
        <f t="shared" si="4"/>
        <v>E1.P_A</v>
      </c>
      <c r="G22" s="283" t="s">
        <v>58</v>
      </c>
      <c r="H22" s="283" t="s">
        <v>59</v>
      </c>
      <c r="I22" s="1050"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9" t="s">
        <v>221</v>
      </c>
      <c r="EM22" s="319" t="s">
        <v>215</v>
      </c>
      <c r="EN22" s="275" t="s">
        <v>216</v>
      </c>
      <c r="EO22" s="275">
        <v>1</v>
      </c>
      <c r="EP22" s="275">
        <v>2</v>
      </c>
      <c r="EQ22" s="277">
        <v>0.5</v>
      </c>
      <c r="ER22" s="277">
        <v>0.5</v>
      </c>
      <c r="ES22" s="277">
        <v>0.5</v>
      </c>
      <c r="ET22" s="830">
        <v>0.5</v>
      </c>
    </row>
    <row r="23" spans="1:150" ht="39" customHeight="1" thickBot="1" x14ac:dyDescent="0.25">
      <c r="A23" s="278" t="s">
        <v>53</v>
      </c>
      <c r="B23" s="279" t="s">
        <v>54</v>
      </c>
      <c r="C23" s="280" t="s">
        <v>55</v>
      </c>
      <c r="D23" s="281"/>
      <c r="E23" s="8" t="s">
        <v>57</v>
      </c>
      <c r="F23" s="282" t="str">
        <f t="shared" si="4"/>
        <v>E1.P_A</v>
      </c>
      <c r="G23" s="283" t="s">
        <v>58</v>
      </c>
      <c r="H23" s="283" t="s">
        <v>59</v>
      </c>
      <c r="I23" s="1051"/>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9" t="s">
        <v>233</v>
      </c>
      <c r="EM23" s="319" t="s">
        <v>227</v>
      </c>
      <c r="EN23" s="275" t="s">
        <v>228</v>
      </c>
      <c r="EO23" s="275">
        <v>0</v>
      </c>
      <c r="EP23" s="275">
        <v>3</v>
      </c>
      <c r="EQ23" s="276">
        <v>0</v>
      </c>
      <c r="ER23" s="815">
        <v>0</v>
      </c>
      <c r="ES23" s="276">
        <v>1</v>
      </c>
      <c r="ET23" s="831">
        <v>2</v>
      </c>
    </row>
    <row r="24" spans="1:150" ht="48.75" customHeight="1" thickBot="1" x14ac:dyDescent="0.25">
      <c r="A24" s="278" t="s">
        <v>53</v>
      </c>
      <c r="B24" s="279" t="s">
        <v>54</v>
      </c>
      <c r="C24" s="280" t="s">
        <v>55</v>
      </c>
      <c r="D24" s="281"/>
      <c r="E24" s="8" t="s">
        <v>57</v>
      </c>
      <c r="F24" s="282" t="str">
        <f t="shared" si="4"/>
        <v>E1.P_A</v>
      </c>
      <c r="G24" s="283" t="s">
        <v>58</v>
      </c>
      <c r="H24" s="283" t="s">
        <v>59</v>
      </c>
      <c r="I24" s="1051"/>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9" t="s">
        <v>242</v>
      </c>
      <c r="EM24" s="319" t="s">
        <v>236</v>
      </c>
      <c r="EN24" s="275" t="s">
        <v>237</v>
      </c>
      <c r="EO24" s="276">
        <v>100</v>
      </c>
      <c r="EP24" s="276">
        <v>100</v>
      </c>
      <c r="EQ24" s="276">
        <v>100</v>
      </c>
      <c r="ER24" s="276">
        <v>100</v>
      </c>
      <c r="ES24" s="276">
        <v>100</v>
      </c>
      <c r="ET24" s="827">
        <v>100</v>
      </c>
    </row>
    <row r="25" spans="1:150" ht="54" customHeight="1" thickBot="1" x14ac:dyDescent="0.25">
      <c r="A25" s="278" t="s">
        <v>53</v>
      </c>
      <c r="B25" s="279" t="s">
        <v>54</v>
      </c>
      <c r="C25" s="280" t="s">
        <v>55</v>
      </c>
      <c r="D25" s="281"/>
      <c r="E25" s="8" t="s">
        <v>57</v>
      </c>
      <c r="F25" s="282" t="str">
        <f t="shared" si="4"/>
        <v>E1.P_A</v>
      </c>
      <c r="G25" s="283" t="s">
        <v>58</v>
      </c>
      <c r="H25" s="283" t="s">
        <v>59</v>
      </c>
      <c r="I25" s="1051"/>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9" t="s">
        <v>253</v>
      </c>
      <c r="EM25" s="319" t="s">
        <v>247</v>
      </c>
      <c r="EN25" s="275" t="s">
        <v>248</v>
      </c>
      <c r="EO25" s="275">
        <v>3</v>
      </c>
      <c r="EP25" s="275">
        <v>3</v>
      </c>
      <c r="EQ25" s="276">
        <v>3</v>
      </c>
      <c r="ER25" s="276">
        <v>3</v>
      </c>
      <c r="ES25" s="276">
        <v>3</v>
      </c>
      <c r="ET25" s="827">
        <v>3</v>
      </c>
    </row>
    <row r="26" spans="1:150" ht="37.5" customHeight="1" thickBot="1" x14ac:dyDescent="0.25">
      <c r="A26" s="278" t="s">
        <v>53</v>
      </c>
      <c r="B26" s="279" t="s">
        <v>54</v>
      </c>
      <c r="C26" s="280" t="s">
        <v>55</v>
      </c>
      <c r="D26" s="281"/>
      <c r="E26" s="8" t="s">
        <v>57</v>
      </c>
      <c r="F26" s="282" t="str">
        <f t="shared" si="4"/>
        <v>E1.P_A</v>
      </c>
      <c r="G26" s="283" t="s">
        <v>58</v>
      </c>
      <c r="H26" s="283" t="s">
        <v>59</v>
      </c>
      <c r="I26" s="1052"/>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9" t="s">
        <v>262</v>
      </c>
      <c r="EM26" s="319" t="s">
        <v>256</v>
      </c>
      <c r="EN26" s="275" t="s">
        <v>257</v>
      </c>
      <c r="EO26" s="275">
        <v>0</v>
      </c>
      <c r="EP26" s="275">
        <v>1</v>
      </c>
      <c r="EQ26" s="276">
        <v>0</v>
      </c>
      <c r="ER26" s="276">
        <v>0</v>
      </c>
      <c r="ES26" s="277">
        <v>0.5</v>
      </c>
      <c r="ET26" s="830">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4" t="s">
        <v>276</v>
      </c>
      <c r="EM27" s="319" t="s">
        <v>270</v>
      </c>
      <c r="EN27" s="275" t="s">
        <v>271</v>
      </c>
      <c r="EO27" s="275">
        <v>2</v>
      </c>
      <c r="EP27" s="275">
        <v>2</v>
      </c>
      <c r="EQ27" s="809">
        <v>0.5</v>
      </c>
      <c r="ER27" s="809">
        <v>0.5</v>
      </c>
      <c r="ES27" s="809">
        <v>0.5</v>
      </c>
      <c r="ET27" s="832">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4" t="s">
        <v>287</v>
      </c>
      <c r="EM28" s="319" t="s">
        <v>281</v>
      </c>
      <c r="EN28" s="275" t="s">
        <v>282</v>
      </c>
      <c r="EO28" s="275">
        <v>1</v>
      </c>
      <c r="EP28" s="275">
        <v>3</v>
      </c>
      <c r="EQ28" s="330">
        <v>0.75</v>
      </c>
      <c r="ER28" s="330">
        <v>0.75</v>
      </c>
      <c r="ES28" s="330">
        <v>0.75</v>
      </c>
      <c r="ET28" s="826">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4" t="s">
        <v>298</v>
      </c>
      <c r="EM29" s="319" t="s">
        <v>292</v>
      </c>
      <c r="EN29" s="275" t="s">
        <v>293</v>
      </c>
      <c r="EO29" s="275">
        <v>1</v>
      </c>
      <c r="EP29" s="275">
        <v>3</v>
      </c>
      <c r="EQ29" s="330">
        <v>0.75</v>
      </c>
      <c r="ER29" s="330">
        <v>0.75</v>
      </c>
      <c r="ES29" s="330">
        <v>0.75</v>
      </c>
      <c r="ET29" s="826">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4" t="s">
        <v>310</v>
      </c>
      <c r="EM30" s="319" t="s">
        <v>304</v>
      </c>
      <c r="EN30" s="275" t="s">
        <v>305</v>
      </c>
      <c r="EO30" s="275">
        <v>0</v>
      </c>
      <c r="EP30" s="275">
        <v>1</v>
      </c>
      <c r="EQ30" s="330">
        <v>0.25</v>
      </c>
      <c r="ER30" s="330">
        <v>0.25</v>
      </c>
      <c r="ES30" s="330">
        <v>0.25</v>
      </c>
      <c r="ET30" s="826">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4" t="s">
        <v>321</v>
      </c>
      <c r="EM31" s="319" t="s">
        <v>315</v>
      </c>
      <c r="EN31" s="275" t="s">
        <v>316</v>
      </c>
      <c r="EO31" s="275">
        <v>120</v>
      </c>
      <c r="EP31" s="275">
        <v>1500</v>
      </c>
      <c r="EQ31" s="276">
        <v>375</v>
      </c>
      <c r="ER31" s="276">
        <v>375</v>
      </c>
      <c r="ES31" s="276">
        <v>375</v>
      </c>
      <c r="ET31" s="827">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9" t="s">
        <v>335</v>
      </c>
      <c r="EM32" s="319" t="s">
        <v>329</v>
      </c>
      <c r="EN32" s="275" t="s">
        <v>330</v>
      </c>
      <c r="EO32" s="275">
        <v>1</v>
      </c>
      <c r="EP32" s="275">
        <v>1</v>
      </c>
      <c r="EQ32" s="330">
        <v>0.25</v>
      </c>
      <c r="ER32" s="330">
        <v>0.25</v>
      </c>
      <c r="ES32" s="330">
        <v>0.25</v>
      </c>
      <c r="ET32" s="826">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9" t="s">
        <v>346</v>
      </c>
      <c r="EM33" s="319" t="s">
        <v>340</v>
      </c>
      <c r="EN33" s="275" t="s">
        <v>341</v>
      </c>
      <c r="EO33" s="275">
        <v>1</v>
      </c>
      <c r="EP33" s="275">
        <v>2</v>
      </c>
      <c r="EQ33" s="277">
        <v>0.5</v>
      </c>
      <c r="ER33" s="277">
        <v>0.5</v>
      </c>
      <c r="ES33" s="277">
        <v>0.5</v>
      </c>
      <c r="ET33" s="830">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9" t="s">
        <v>357</v>
      </c>
      <c r="EM34" s="319" t="s">
        <v>351</v>
      </c>
      <c r="EN34" s="275" t="s">
        <v>352</v>
      </c>
      <c r="EO34" s="275">
        <v>5</v>
      </c>
      <c r="EP34" s="387">
        <v>6</v>
      </c>
      <c r="EQ34" s="276">
        <v>2</v>
      </c>
      <c r="ER34" s="276">
        <v>2</v>
      </c>
      <c r="ES34" s="276">
        <v>1</v>
      </c>
      <c r="ET34" s="827">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9" t="s">
        <v>368</v>
      </c>
      <c r="EM35" s="319" t="s">
        <v>362</v>
      </c>
      <c r="EN35" s="275" t="s">
        <v>363</v>
      </c>
      <c r="EO35" s="275">
        <v>0</v>
      </c>
      <c r="EP35" s="275">
        <v>1</v>
      </c>
      <c r="EQ35" s="330">
        <v>0.25</v>
      </c>
      <c r="ER35" s="330">
        <v>0.25</v>
      </c>
      <c r="ES35" s="330">
        <v>0.25</v>
      </c>
      <c r="ET35" s="826">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4" t="s">
        <v>382</v>
      </c>
      <c r="EM36" s="319" t="s">
        <v>375</v>
      </c>
      <c r="EN36" s="275" t="s">
        <v>1895</v>
      </c>
      <c r="EO36" s="276">
        <v>60</v>
      </c>
      <c r="EP36" s="276">
        <v>100</v>
      </c>
      <c r="EQ36" s="276">
        <v>0</v>
      </c>
      <c r="ER36" s="816">
        <v>0</v>
      </c>
      <c r="ES36" s="277">
        <v>50</v>
      </c>
      <c r="ET36" s="831">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4" t="s">
        <v>394</v>
      </c>
      <c r="EM37" s="319" t="s">
        <v>388</v>
      </c>
      <c r="EN37" s="275" t="s">
        <v>389</v>
      </c>
      <c r="EO37" s="275">
        <v>0</v>
      </c>
      <c r="EP37" s="275">
        <v>1</v>
      </c>
      <c r="EQ37" s="276">
        <v>0</v>
      </c>
      <c r="ER37" s="276">
        <v>0</v>
      </c>
      <c r="ES37" s="277">
        <v>0.5</v>
      </c>
      <c r="ET37" s="830">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4" t="s">
        <v>405</v>
      </c>
      <c r="EM38" s="319" t="s">
        <v>399</v>
      </c>
      <c r="EN38" s="275" t="s">
        <v>400</v>
      </c>
      <c r="EO38" s="275">
        <v>0</v>
      </c>
      <c r="EP38" s="275">
        <v>1</v>
      </c>
      <c r="EQ38" s="330">
        <v>0.25</v>
      </c>
      <c r="ER38" s="330">
        <v>0.25</v>
      </c>
      <c r="ES38" s="330">
        <v>0.25</v>
      </c>
      <c r="ET38" s="826">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3" t="s">
        <v>416</v>
      </c>
      <c r="EM39" s="834" t="s">
        <v>410</v>
      </c>
      <c r="EN39" s="811" t="s">
        <v>411</v>
      </c>
      <c r="EO39" s="811">
        <v>0</v>
      </c>
      <c r="EP39" s="811">
        <v>1</v>
      </c>
      <c r="EQ39" s="810">
        <v>0</v>
      </c>
      <c r="ER39" s="810">
        <v>0</v>
      </c>
      <c r="ES39" s="809">
        <v>0.5</v>
      </c>
      <c r="ET39" s="832">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9" t="s">
        <v>427</v>
      </c>
      <c r="EM40" s="319" t="s">
        <v>421</v>
      </c>
      <c r="EN40" s="275" t="s">
        <v>422</v>
      </c>
      <c r="EO40" s="275">
        <v>5295</v>
      </c>
      <c r="EP40" s="275">
        <v>5295</v>
      </c>
      <c r="EQ40" s="276">
        <v>5295</v>
      </c>
      <c r="ER40" s="276">
        <v>5295</v>
      </c>
      <c r="ES40" s="276">
        <v>5295</v>
      </c>
      <c r="ET40" s="827">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9" t="s">
        <v>438</v>
      </c>
      <c r="EM41" s="319" t="s">
        <v>432</v>
      </c>
      <c r="EN41" s="275" t="s">
        <v>433</v>
      </c>
      <c r="EO41" s="275">
        <v>1</v>
      </c>
      <c r="EP41" s="275">
        <v>1</v>
      </c>
      <c r="EQ41" s="330">
        <v>1</v>
      </c>
      <c r="ER41" s="330">
        <v>1</v>
      </c>
      <c r="ES41" s="330">
        <v>1</v>
      </c>
      <c r="ET41" s="826">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9" t="s">
        <v>445</v>
      </c>
      <c r="EM42" s="319" t="s">
        <v>441</v>
      </c>
      <c r="EN42" s="275" t="s">
        <v>442</v>
      </c>
      <c r="EO42" s="387">
        <v>0</v>
      </c>
      <c r="EP42" s="387">
        <v>1</v>
      </c>
      <c r="EQ42" s="330">
        <v>0.25</v>
      </c>
      <c r="ER42" s="330">
        <v>0.25</v>
      </c>
      <c r="ES42" s="330">
        <v>0.25</v>
      </c>
      <c r="ET42" s="826">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9" t="s">
        <v>456</v>
      </c>
      <c r="EM43" s="319" t="s">
        <v>452</v>
      </c>
      <c r="EN43" s="275" t="s">
        <v>453</v>
      </c>
      <c r="EO43" s="275">
        <v>0</v>
      </c>
      <c r="EP43" s="275">
        <v>2</v>
      </c>
      <c r="EQ43" s="277">
        <v>0.5</v>
      </c>
      <c r="ER43" s="277">
        <v>0.5</v>
      </c>
      <c r="ES43" s="277">
        <v>0.5</v>
      </c>
      <c r="ET43" s="830">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9" t="s">
        <v>464</v>
      </c>
      <c r="EM44" s="319" t="s">
        <v>461</v>
      </c>
      <c r="EN44" s="275" t="s">
        <v>453</v>
      </c>
      <c r="EO44" s="275">
        <v>0</v>
      </c>
      <c r="EP44" s="275">
        <v>2</v>
      </c>
      <c r="EQ44" s="277">
        <v>0.5</v>
      </c>
      <c r="ER44" s="277">
        <v>0.5</v>
      </c>
      <c r="ES44" s="277">
        <v>0.5</v>
      </c>
      <c r="ET44" s="830">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9" t="s">
        <v>472</v>
      </c>
      <c r="EM45" s="319" t="s">
        <v>469</v>
      </c>
      <c r="EN45" s="275" t="s">
        <v>453</v>
      </c>
      <c r="EO45" s="387">
        <v>0</v>
      </c>
      <c r="EP45" s="387">
        <v>2</v>
      </c>
      <c r="EQ45" s="277">
        <v>0.5</v>
      </c>
      <c r="ER45" s="277">
        <v>0.5</v>
      </c>
      <c r="ES45" s="277">
        <v>0.5</v>
      </c>
      <c r="ET45" s="830">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9" t="s">
        <v>480</v>
      </c>
      <c r="EM46" s="319" t="s">
        <v>477</v>
      </c>
      <c r="EN46" s="275" t="s">
        <v>453</v>
      </c>
      <c r="EO46" s="275">
        <v>0</v>
      </c>
      <c r="EP46" s="275">
        <v>2</v>
      </c>
      <c r="EQ46" s="277">
        <v>0.5</v>
      </c>
      <c r="ER46" s="277">
        <v>0.5</v>
      </c>
      <c r="ES46" s="277">
        <v>0.5</v>
      </c>
      <c r="ET46" s="830">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9" t="s">
        <v>488</v>
      </c>
      <c r="EM47" s="319" t="s">
        <v>485</v>
      </c>
      <c r="EN47" s="275" t="s">
        <v>453</v>
      </c>
      <c r="EO47" s="275">
        <v>0</v>
      </c>
      <c r="EP47" s="275">
        <v>2</v>
      </c>
      <c r="EQ47" s="277">
        <v>0.5</v>
      </c>
      <c r="ER47" s="277">
        <v>0.5</v>
      </c>
      <c r="ES47" s="277">
        <v>0.5</v>
      </c>
      <c r="ET47" s="830">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9" t="s">
        <v>496</v>
      </c>
      <c r="EM48" s="319" t="s">
        <v>493</v>
      </c>
      <c r="EN48" s="275" t="s">
        <v>453</v>
      </c>
      <c r="EO48" s="275">
        <v>0</v>
      </c>
      <c r="EP48" s="275">
        <v>3</v>
      </c>
      <c r="EQ48" s="330">
        <v>0.75</v>
      </c>
      <c r="ER48" s="330">
        <v>0.75</v>
      </c>
      <c r="ES48" s="330">
        <v>0.75</v>
      </c>
      <c r="ET48" s="826">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9" t="s">
        <v>504</v>
      </c>
      <c r="EM49" s="319" t="s">
        <v>501</v>
      </c>
      <c r="EN49" s="275" t="s">
        <v>453</v>
      </c>
      <c r="EO49" s="275">
        <v>0</v>
      </c>
      <c r="EP49" s="275">
        <v>1</v>
      </c>
      <c r="EQ49" s="330">
        <v>0.25</v>
      </c>
      <c r="ER49" s="330">
        <v>0.25</v>
      </c>
      <c r="ES49" s="330">
        <v>0.25</v>
      </c>
      <c r="ET49" s="826">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9" t="s">
        <v>512</v>
      </c>
      <c r="EM50" s="319" t="s">
        <v>509</v>
      </c>
      <c r="EN50" s="275" t="s">
        <v>453</v>
      </c>
      <c r="EO50" s="275">
        <v>0</v>
      </c>
      <c r="EP50" s="275">
        <v>2</v>
      </c>
      <c r="EQ50" s="277">
        <v>0.5</v>
      </c>
      <c r="ER50" s="277">
        <v>0.5</v>
      </c>
      <c r="ES50" s="277">
        <v>0.5</v>
      </c>
      <c r="ET50" s="830">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9" t="s">
        <v>519</v>
      </c>
      <c r="EM51" s="319" t="s">
        <v>516</v>
      </c>
      <c r="EN51" s="275" t="s">
        <v>453</v>
      </c>
      <c r="EO51" s="275">
        <v>0</v>
      </c>
      <c r="EP51" s="275">
        <v>3</v>
      </c>
      <c r="EQ51" s="330">
        <v>0.75</v>
      </c>
      <c r="ER51" s="330">
        <v>0.75</v>
      </c>
      <c r="ES51" s="330">
        <v>0.75</v>
      </c>
      <c r="ET51" s="826">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9" t="s">
        <v>526</v>
      </c>
      <c r="EM52" s="319" t="s">
        <v>523</v>
      </c>
      <c r="EN52" s="275" t="s">
        <v>453</v>
      </c>
      <c r="EO52" s="275">
        <v>0</v>
      </c>
      <c r="EP52" s="275">
        <v>1</v>
      </c>
      <c r="EQ52" s="330">
        <v>0.25</v>
      </c>
      <c r="ER52" s="330">
        <v>0.25</v>
      </c>
      <c r="ES52" s="330">
        <v>0.25</v>
      </c>
      <c r="ET52" s="826">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5" t="s">
        <v>538</v>
      </c>
      <c r="EM53" s="319" t="s">
        <v>533</v>
      </c>
      <c r="EN53" s="275" t="s">
        <v>534</v>
      </c>
      <c r="EO53" s="387">
        <v>24</v>
      </c>
      <c r="EP53" s="387">
        <v>34</v>
      </c>
      <c r="EQ53" s="491">
        <v>34</v>
      </c>
      <c r="ER53" s="491">
        <v>34</v>
      </c>
      <c r="ES53" s="491">
        <v>34</v>
      </c>
      <c r="ET53" s="836">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5" t="s">
        <v>548</v>
      </c>
      <c r="EM54" s="319" t="s">
        <v>544</v>
      </c>
      <c r="EN54" s="275" t="s">
        <v>545</v>
      </c>
      <c r="EO54" s="275">
        <v>3</v>
      </c>
      <c r="EP54" s="275">
        <v>5</v>
      </c>
      <c r="EQ54" s="810">
        <v>0</v>
      </c>
      <c r="ER54" s="815">
        <v>0</v>
      </c>
      <c r="ES54" s="815">
        <v>1</v>
      </c>
      <c r="ET54" s="837">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5" t="s">
        <v>555</v>
      </c>
      <c r="EM55" s="319" t="s">
        <v>551</v>
      </c>
      <c r="EN55" s="275" t="s">
        <v>552</v>
      </c>
      <c r="EO55" s="275">
        <v>62</v>
      </c>
      <c r="EP55" s="275">
        <v>120</v>
      </c>
      <c r="EQ55" s="810">
        <v>30</v>
      </c>
      <c r="ER55" s="810">
        <v>30</v>
      </c>
      <c r="ES55" s="810">
        <v>30</v>
      </c>
      <c r="ET55" s="837">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5" t="s">
        <v>562</v>
      </c>
      <c r="EM56" s="319" t="s">
        <v>558</v>
      </c>
      <c r="EN56" s="275" t="s">
        <v>559</v>
      </c>
      <c r="EO56" s="275">
        <v>5</v>
      </c>
      <c r="EP56" s="275">
        <v>5</v>
      </c>
      <c r="EQ56" s="810">
        <v>5</v>
      </c>
      <c r="ER56" s="810">
        <v>5</v>
      </c>
      <c r="ES56" s="810">
        <v>5</v>
      </c>
      <c r="ET56" s="837">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5" t="s">
        <v>569</v>
      </c>
      <c r="EM57" s="319" t="s">
        <v>565</v>
      </c>
      <c r="EN57" s="275" t="s">
        <v>566</v>
      </c>
      <c r="EO57" s="275">
        <v>126</v>
      </c>
      <c r="EP57" s="275">
        <v>126</v>
      </c>
      <c r="EQ57" s="276">
        <v>126</v>
      </c>
      <c r="ER57" s="276">
        <v>126</v>
      </c>
      <c r="ES57" s="276">
        <v>126</v>
      </c>
      <c r="ET57" s="827">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5" t="s">
        <v>578</v>
      </c>
      <c r="EM58" s="319" t="s">
        <v>574</v>
      </c>
      <c r="EN58" s="275" t="s">
        <v>575</v>
      </c>
      <c r="EO58" s="275">
        <v>0</v>
      </c>
      <c r="EP58" s="275">
        <v>25</v>
      </c>
      <c r="EQ58" s="276">
        <v>0</v>
      </c>
      <c r="ER58" s="276">
        <v>0</v>
      </c>
      <c r="ES58" s="815">
        <v>12</v>
      </c>
      <c r="ET58" s="831">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5" t="s">
        <v>586</v>
      </c>
      <c r="EM59" s="319" t="s">
        <v>583</v>
      </c>
      <c r="EN59" s="275" t="s">
        <v>532</v>
      </c>
      <c r="EO59" s="387">
        <v>3630</v>
      </c>
      <c r="EP59" s="387">
        <v>3700</v>
      </c>
      <c r="EQ59" s="276">
        <v>3200</v>
      </c>
      <c r="ER59" s="276">
        <v>3300</v>
      </c>
      <c r="ES59" s="276">
        <v>3400</v>
      </c>
      <c r="ET59" s="827">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5" t="s">
        <v>595</v>
      </c>
      <c r="EM60" s="319" t="s">
        <v>591</v>
      </c>
      <c r="EN60" s="275" t="s">
        <v>592</v>
      </c>
      <c r="EO60" s="838">
        <v>14</v>
      </c>
      <c r="EP60" s="838">
        <v>18</v>
      </c>
      <c r="EQ60" s="810">
        <v>1</v>
      </c>
      <c r="ER60" s="810">
        <v>1</v>
      </c>
      <c r="ES60" s="810">
        <v>1</v>
      </c>
      <c r="ET60" s="837">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5" t="s">
        <v>600</v>
      </c>
      <c r="EM61" s="319" t="s">
        <v>598</v>
      </c>
      <c r="EN61" s="275" t="s">
        <v>599</v>
      </c>
      <c r="EO61" s="387">
        <v>0</v>
      </c>
      <c r="EP61" s="387">
        <v>3</v>
      </c>
      <c r="EQ61" s="276">
        <v>1</v>
      </c>
      <c r="ER61" s="815">
        <v>0</v>
      </c>
      <c r="ES61" s="815">
        <v>2</v>
      </c>
      <c r="ET61" s="827">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5" t="s">
        <v>605</v>
      </c>
      <c r="EM62" s="319" t="s">
        <v>603</v>
      </c>
      <c r="EN62" s="275" t="s">
        <v>604</v>
      </c>
      <c r="EO62" s="275">
        <v>6</v>
      </c>
      <c r="EP62" s="275">
        <v>16</v>
      </c>
      <c r="EQ62" s="276">
        <v>16</v>
      </c>
      <c r="ER62" s="276">
        <v>16</v>
      </c>
      <c r="ES62" s="276">
        <v>16</v>
      </c>
      <c r="ET62" s="827">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5" t="s">
        <v>613</v>
      </c>
      <c r="EM63" s="319" t="s">
        <v>611</v>
      </c>
      <c r="EN63" s="275" t="s">
        <v>612</v>
      </c>
      <c r="EO63" s="275">
        <v>0</v>
      </c>
      <c r="EP63" s="275">
        <v>1</v>
      </c>
      <c r="EQ63" s="330">
        <v>0.25</v>
      </c>
      <c r="ER63" s="330">
        <v>0.25</v>
      </c>
      <c r="ES63" s="330">
        <v>0.25</v>
      </c>
      <c r="ET63" s="826">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5" t="s">
        <v>618</v>
      </c>
      <c r="EM64" s="319" t="s">
        <v>616</v>
      </c>
      <c r="EN64" s="275" t="s">
        <v>1896</v>
      </c>
      <c r="EO64" s="810">
        <v>25</v>
      </c>
      <c r="EP64" s="810">
        <v>50</v>
      </c>
      <c r="EQ64" s="810">
        <v>0</v>
      </c>
      <c r="ER64" s="810">
        <v>0</v>
      </c>
      <c r="ES64" s="817">
        <v>0</v>
      </c>
      <c r="ET64" s="828">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5" t="s">
        <v>623</v>
      </c>
      <c r="EM65" s="319" t="s">
        <v>621</v>
      </c>
      <c r="EN65" s="275" t="s">
        <v>622</v>
      </c>
      <c r="EO65" s="275">
        <v>2</v>
      </c>
      <c r="EP65" s="275">
        <v>6</v>
      </c>
      <c r="EQ65" s="276">
        <v>0</v>
      </c>
      <c r="ER65" s="815">
        <v>0</v>
      </c>
      <c r="ES65" s="276">
        <v>2</v>
      </c>
      <c r="ET65" s="827">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5" t="s">
        <v>628</v>
      </c>
      <c r="EM66" s="319" t="s">
        <v>626</v>
      </c>
      <c r="EN66" s="275" t="s">
        <v>627</v>
      </c>
      <c r="EO66" s="275">
        <v>1</v>
      </c>
      <c r="EP66" s="275">
        <v>1</v>
      </c>
      <c r="EQ66" s="330">
        <v>1</v>
      </c>
      <c r="ER66" s="330">
        <v>1</v>
      </c>
      <c r="ES66" s="330">
        <v>1</v>
      </c>
      <c r="ET66" s="826">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5" t="s">
        <v>633</v>
      </c>
      <c r="EM67" s="319" t="s">
        <v>631</v>
      </c>
      <c r="EN67" s="275" t="s">
        <v>632</v>
      </c>
      <c r="EO67" s="275">
        <v>1</v>
      </c>
      <c r="EP67" s="275">
        <v>20</v>
      </c>
      <c r="EQ67" s="276">
        <v>0</v>
      </c>
      <c r="ER67" s="815">
        <v>3</v>
      </c>
      <c r="ES67" s="815">
        <v>8</v>
      </c>
      <c r="ET67" s="831">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5" t="s">
        <v>638</v>
      </c>
      <c r="EM68" s="319" t="s">
        <v>636</v>
      </c>
      <c r="EN68" s="275" t="s">
        <v>637</v>
      </c>
      <c r="EO68" s="275">
        <v>0</v>
      </c>
      <c r="EP68" s="276">
        <v>40</v>
      </c>
      <c r="EQ68" s="276">
        <v>0</v>
      </c>
      <c r="ER68" s="817">
        <v>0</v>
      </c>
      <c r="ES68" s="330">
        <v>15</v>
      </c>
      <c r="ET68" s="825">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5" t="s">
        <v>646</v>
      </c>
      <c r="EM69" s="319" t="s">
        <v>643</v>
      </c>
      <c r="EN69" s="275" t="s">
        <v>644</v>
      </c>
      <c r="EO69" s="387">
        <v>15</v>
      </c>
      <c r="EP69" s="387">
        <v>19</v>
      </c>
      <c r="EQ69" s="276">
        <v>17</v>
      </c>
      <c r="ER69" s="276">
        <v>18</v>
      </c>
      <c r="ES69" s="276">
        <v>19</v>
      </c>
      <c r="ET69" s="827">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5" t="s">
        <v>650</v>
      </c>
      <c r="EM70" s="319" t="s">
        <v>648</v>
      </c>
      <c r="EN70" s="275" t="s">
        <v>649</v>
      </c>
      <c r="EO70" s="275">
        <v>4</v>
      </c>
      <c r="EP70" s="275">
        <v>8</v>
      </c>
      <c r="EQ70" s="276">
        <v>6</v>
      </c>
      <c r="ER70" s="276">
        <v>8</v>
      </c>
      <c r="ES70" s="276">
        <v>8</v>
      </c>
      <c r="ET70" s="827">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5" t="s">
        <v>654</v>
      </c>
      <c r="EM71" s="319" t="s">
        <v>652</v>
      </c>
      <c r="EN71" s="275" t="s">
        <v>653</v>
      </c>
      <c r="EO71" s="275">
        <v>0</v>
      </c>
      <c r="EP71" s="275">
        <v>1</v>
      </c>
      <c r="EQ71" s="330">
        <v>0.25</v>
      </c>
      <c r="ER71" s="330">
        <v>0.25</v>
      </c>
      <c r="ES71" s="330">
        <v>0.25</v>
      </c>
      <c r="ET71" s="826">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5" t="s">
        <v>658</v>
      </c>
      <c r="EM72" s="319" t="s">
        <v>656</v>
      </c>
      <c r="EN72" s="275" t="s">
        <v>657</v>
      </c>
      <c r="EO72" s="275">
        <v>2</v>
      </c>
      <c r="EP72" s="275">
        <v>4</v>
      </c>
      <c r="EQ72" s="276">
        <v>1</v>
      </c>
      <c r="ER72" s="276">
        <v>1</v>
      </c>
      <c r="ES72" s="276">
        <v>1</v>
      </c>
      <c r="ET72" s="827">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5" t="s">
        <v>661</v>
      </c>
      <c r="EM73" s="319" t="s">
        <v>660</v>
      </c>
      <c r="EN73" s="275" t="s">
        <v>532</v>
      </c>
      <c r="EO73" s="275">
        <v>1</v>
      </c>
      <c r="EP73" s="275">
        <v>2</v>
      </c>
      <c r="EQ73" s="277">
        <v>0.5</v>
      </c>
      <c r="ER73" s="816">
        <v>0</v>
      </c>
      <c r="ES73" s="817">
        <v>0.25</v>
      </c>
      <c r="ET73" s="828">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5" t="s">
        <v>665</v>
      </c>
      <c r="EM74" s="319" t="s">
        <v>663</v>
      </c>
      <c r="EN74" s="275" t="s">
        <v>664</v>
      </c>
      <c r="EO74" s="275">
        <v>1</v>
      </c>
      <c r="EP74" s="275">
        <v>5</v>
      </c>
      <c r="EQ74" s="276">
        <v>2</v>
      </c>
      <c r="ER74" s="276">
        <v>5</v>
      </c>
      <c r="ES74" s="276">
        <v>5</v>
      </c>
      <c r="ET74" s="827">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5" t="s">
        <v>669</v>
      </c>
      <c r="EM75" s="319" t="s">
        <v>667</v>
      </c>
      <c r="EN75" s="275" t="s">
        <v>668</v>
      </c>
      <c r="EO75" s="387">
        <v>1</v>
      </c>
      <c r="EP75" s="387">
        <v>1</v>
      </c>
      <c r="EQ75" s="277">
        <v>1</v>
      </c>
      <c r="ER75" s="277">
        <v>1</v>
      </c>
      <c r="ES75" s="277">
        <v>1</v>
      </c>
      <c r="ET75" s="830">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5" t="s">
        <v>673</v>
      </c>
      <c r="EM76" s="319" t="s">
        <v>671</v>
      </c>
      <c r="EN76" s="275" t="s">
        <v>672</v>
      </c>
      <c r="EO76" s="387">
        <v>200</v>
      </c>
      <c r="EP76" s="387">
        <v>240</v>
      </c>
      <c r="EQ76" s="276">
        <v>45</v>
      </c>
      <c r="ER76" s="276">
        <v>65</v>
      </c>
      <c r="ES76" s="276">
        <v>65</v>
      </c>
      <c r="ET76" s="827">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5" t="s">
        <v>677</v>
      </c>
      <c r="EM77" s="319" t="s">
        <v>675</v>
      </c>
      <c r="EN77" s="275" t="s">
        <v>676</v>
      </c>
      <c r="EO77" s="387">
        <v>154</v>
      </c>
      <c r="EP77" s="387">
        <v>200</v>
      </c>
      <c r="EQ77" s="276">
        <v>50</v>
      </c>
      <c r="ER77" s="276">
        <v>50</v>
      </c>
      <c r="ES77" s="276">
        <v>50</v>
      </c>
      <c r="ET77" s="827">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5" t="s">
        <v>681</v>
      </c>
      <c r="EM78" s="319" t="s">
        <v>679</v>
      </c>
      <c r="EN78" s="275" t="s">
        <v>1897</v>
      </c>
      <c r="EO78" s="330">
        <v>10</v>
      </c>
      <c r="EP78" s="330">
        <v>100</v>
      </c>
      <c r="EQ78" s="330">
        <v>25</v>
      </c>
      <c r="ER78" s="330">
        <v>25</v>
      </c>
      <c r="ES78" s="330">
        <v>25</v>
      </c>
      <c r="ET78" s="826">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5" t="s">
        <v>685</v>
      </c>
      <c r="EM79" s="319" t="s">
        <v>683</v>
      </c>
      <c r="EN79" s="275" t="s">
        <v>684</v>
      </c>
      <c r="EO79" s="275">
        <v>1</v>
      </c>
      <c r="EP79" s="275">
        <v>2</v>
      </c>
      <c r="EQ79" s="276">
        <v>0</v>
      </c>
      <c r="ER79" s="815">
        <v>0</v>
      </c>
      <c r="ES79" s="816">
        <v>0.5</v>
      </c>
      <c r="ET79" s="825">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5" t="s">
        <v>689</v>
      </c>
      <c r="EM80" s="319" t="s">
        <v>687</v>
      </c>
      <c r="EN80" s="275" t="s">
        <v>688</v>
      </c>
      <c r="EO80" s="838">
        <v>55</v>
      </c>
      <c r="EP80" s="838">
        <v>57</v>
      </c>
      <c r="EQ80" s="810">
        <v>0</v>
      </c>
      <c r="ER80" s="815">
        <v>1</v>
      </c>
      <c r="ES80" s="815">
        <v>1</v>
      </c>
      <c r="ET80" s="837">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5" t="s">
        <v>692</v>
      </c>
      <c r="EM81" s="319" t="s">
        <v>691</v>
      </c>
      <c r="EN81" s="811" t="s">
        <v>668</v>
      </c>
      <c r="EO81" s="275">
        <v>1</v>
      </c>
      <c r="EP81" s="275">
        <v>1</v>
      </c>
      <c r="EQ81" s="330">
        <v>1</v>
      </c>
      <c r="ER81" s="330">
        <v>1</v>
      </c>
      <c r="ES81" s="330">
        <v>1</v>
      </c>
      <c r="ET81" s="826">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9" t="s">
        <v>700</v>
      </c>
      <c r="EM82" s="818" t="s">
        <v>697</v>
      </c>
      <c r="EN82" s="275" t="s">
        <v>698</v>
      </c>
      <c r="EO82" s="275">
        <v>0</v>
      </c>
      <c r="EP82" s="275">
        <v>1</v>
      </c>
      <c r="EQ82" s="276">
        <v>0</v>
      </c>
      <c r="ER82" s="816">
        <v>0.1</v>
      </c>
      <c r="ES82" s="817">
        <v>0.45</v>
      </c>
      <c r="ET82" s="828">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9" t="s">
        <v>704</v>
      </c>
      <c r="EM83" s="818" t="s">
        <v>702</v>
      </c>
      <c r="EN83" s="275" t="s">
        <v>703</v>
      </c>
      <c r="EO83" s="275">
        <v>0</v>
      </c>
      <c r="EP83" s="275">
        <v>1</v>
      </c>
      <c r="EQ83" s="277">
        <v>0.5</v>
      </c>
      <c r="ER83" s="277">
        <v>0.5</v>
      </c>
      <c r="ES83" s="276">
        <v>0</v>
      </c>
      <c r="ET83" s="827">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9" t="s">
        <v>708</v>
      </c>
      <c r="EM84" s="818" t="s">
        <v>706</v>
      </c>
      <c r="EN84" s="275" t="s">
        <v>1898</v>
      </c>
      <c r="EO84" s="276">
        <v>40</v>
      </c>
      <c r="EP84" s="276">
        <v>100</v>
      </c>
      <c r="EQ84" s="276">
        <v>0</v>
      </c>
      <c r="ER84" s="816">
        <v>100</v>
      </c>
      <c r="ES84" s="816">
        <v>0</v>
      </c>
      <c r="ET84" s="825">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9" t="s">
        <v>712</v>
      </c>
      <c r="EM85" s="818" t="s">
        <v>710</v>
      </c>
      <c r="EN85" s="275" t="s">
        <v>711</v>
      </c>
      <c r="EO85" s="275">
        <v>1</v>
      </c>
      <c r="EP85" s="275">
        <v>1</v>
      </c>
      <c r="EQ85" s="330">
        <v>1</v>
      </c>
      <c r="ER85" s="330">
        <v>1</v>
      </c>
      <c r="ES85" s="330">
        <v>1</v>
      </c>
      <c r="ET85" s="826">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9" t="s">
        <v>716</v>
      </c>
      <c r="EM86" s="818" t="s">
        <v>714</v>
      </c>
      <c r="EN86" s="275" t="s">
        <v>715</v>
      </c>
      <c r="EO86" s="275">
        <v>8</v>
      </c>
      <c r="EP86" s="275">
        <v>10</v>
      </c>
      <c r="EQ86" s="276">
        <v>3</v>
      </c>
      <c r="ER86" s="815">
        <v>2</v>
      </c>
      <c r="ES86" s="815">
        <v>3</v>
      </c>
      <c r="ET86" s="827">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9" t="s">
        <v>723</v>
      </c>
      <c r="EM87" s="319" t="s">
        <v>721</v>
      </c>
      <c r="EN87" s="275" t="s">
        <v>722</v>
      </c>
      <c r="EO87" s="275">
        <v>0</v>
      </c>
      <c r="EP87" s="275">
        <v>2</v>
      </c>
      <c r="EQ87" s="810">
        <v>0</v>
      </c>
      <c r="ER87" s="815">
        <v>0</v>
      </c>
      <c r="ES87" s="810">
        <v>1</v>
      </c>
      <c r="ET87" s="831">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9" t="s">
        <v>727</v>
      </c>
      <c r="EM88" s="319" t="s">
        <v>725</v>
      </c>
      <c r="EN88" s="275" t="s">
        <v>726</v>
      </c>
      <c r="EO88" s="275">
        <v>0</v>
      </c>
      <c r="EP88" s="275">
        <v>3</v>
      </c>
      <c r="EQ88" s="276">
        <v>0</v>
      </c>
      <c r="ER88" s="276">
        <v>2</v>
      </c>
      <c r="ES88" s="276">
        <v>1</v>
      </c>
      <c r="ET88" s="827">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9" t="s">
        <v>731</v>
      </c>
      <c r="EM89" s="319" t="s">
        <v>729</v>
      </c>
      <c r="EN89" s="275" t="s">
        <v>1899</v>
      </c>
      <c r="EO89" s="809">
        <v>70</v>
      </c>
      <c r="EP89" s="809">
        <v>100</v>
      </c>
      <c r="EQ89" s="809">
        <v>30</v>
      </c>
      <c r="ER89" s="815">
        <v>25</v>
      </c>
      <c r="ES89" s="815">
        <v>25</v>
      </c>
      <c r="ET89" s="831">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9" t="s">
        <v>735</v>
      </c>
      <c r="EM90" s="319" t="s">
        <v>733</v>
      </c>
      <c r="EN90" s="275" t="s">
        <v>1900</v>
      </c>
      <c r="EO90" s="809">
        <v>90</v>
      </c>
      <c r="EP90" s="809">
        <v>100</v>
      </c>
      <c r="EQ90" s="809">
        <v>10</v>
      </c>
      <c r="ER90" s="815">
        <v>90</v>
      </c>
      <c r="ES90" s="810">
        <v>0</v>
      </c>
      <c r="ET90" s="837">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9" t="s">
        <v>740</v>
      </c>
      <c r="EM91" s="319" t="s">
        <v>738</v>
      </c>
      <c r="EN91" s="275" t="s">
        <v>739</v>
      </c>
      <c r="EO91" s="275">
        <v>1</v>
      </c>
      <c r="EP91" s="275">
        <v>1</v>
      </c>
      <c r="EQ91" s="330">
        <v>1</v>
      </c>
      <c r="ER91" s="330">
        <v>1</v>
      </c>
      <c r="ES91" s="330">
        <v>1</v>
      </c>
      <c r="ET91" s="826">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9" t="s">
        <v>743</v>
      </c>
      <c r="EM92" s="319" t="s">
        <v>742</v>
      </c>
      <c r="EN92" s="275" t="s">
        <v>433</v>
      </c>
      <c r="EO92" s="275">
        <v>3</v>
      </c>
      <c r="EP92" s="275">
        <v>3</v>
      </c>
      <c r="EQ92" s="277">
        <v>3</v>
      </c>
      <c r="ER92" s="277">
        <v>3</v>
      </c>
      <c r="ES92" s="276">
        <v>3</v>
      </c>
      <c r="ET92" s="827">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9" t="s">
        <v>747</v>
      </c>
      <c r="EM93" s="319" t="s">
        <v>745</v>
      </c>
      <c r="EN93" s="275" t="s">
        <v>746</v>
      </c>
      <c r="EO93" s="275">
        <v>1</v>
      </c>
      <c r="EP93" s="275">
        <v>1</v>
      </c>
      <c r="EQ93" s="330">
        <v>1</v>
      </c>
      <c r="ER93" s="330">
        <v>1</v>
      </c>
      <c r="ES93" s="330">
        <v>1</v>
      </c>
      <c r="ET93" s="826">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9" t="s">
        <v>750</v>
      </c>
      <c r="EM94" s="319" t="s">
        <v>749</v>
      </c>
      <c r="EN94" s="275" t="s">
        <v>532</v>
      </c>
      <c r="EO94" s="275">
        <v>492</v>
      </c>
      <c r="EP94" s="275">
        <v>600</v>
      </c>
      <c r="EQ94" s="276">
        <v>519</v>
      </c>
      <c r="ER94" s="276">
        <v>546</v>
      </c>
      <c r="ES94" s="276">
        <v>573</v>
      </c>
      <c r="ET94" s="827">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9" t="s">
        <v>757</v>
      </c>
      <c r="EM95" s="319" t="s">
        <v>755</v>
      </c>
      <c r="EN95" s="275" t="s">
        <v>756</v>
      </c>
      <c r="EO95" s="275">
        <v>0</v>
      </c>
      <c r="EP95" s="275">
        <v>1</v>
      </c>
      <c r="EQ95" s="276">
        <v>0</v>
      </c>
      <c r="ER95" s="277">
        <v>0.6</v>
      </c>
      <c r="ES95" s="277">
        <v>0.4</v>
      </c>
      <c r="ET95" s="827">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9" t="s">
        <v>761</v>
      </c>
      <c r="EM96" s="319" t="s">
        <v>759</v>
      </c>
      <c r="EN96" s="275" t="s">
        <v>760</v>
      </c>
      <c r="EO96" s="275">
        <v>0</v>
      </c>
      <c r="EP96" s="275">
        <v>1</v>
      </c>
      <c r="EQ96" s="276">
        <v>0</v>
      </c>
      <c r="ER96" s="330">
        <v>0.25</v>
      </c>
      <c r="ES96" s="277">
        <v>0.5</v>
      </c>
      <c r="ET96" s="826">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9" t="s">
        <v>765</v>
      </c>
      <c r="EM97" s="319" t="s">
        <v>763</v>
      </c>
      <c r="EN97" s="275" t="s">
        <v>764</v>
      </c>
      <c r="EO97" s="275">
        <v>8</v>
      </c>
      <c r="EP97" s="275">
        <v>8</v>
      </c>
      <c r="EQ97" s="276">
        <v>2</v>
      </c>
      <c r="ER97" s="276">
        <v>2</v>
      </c>
      <c r="ES97" s="276">
        <v>2</v>
      </c>
      <c r="ET97" s="827">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9" t="s">
        <v>770</v>
      </c>
      <c r="EM98" s="319" t="s">
        <v>768</v>
      </c>
      <c r="EN98" s="275" t="s">
        <v>769</v>
      </c>
      <c r="EO98" s="275">
        <v>0</v>
      </c>
      <c r="EP98" s="275">
        <v>1</v>
      </c>
      <c r="EQ98" s="330">
        <v>0.25</v>
      </c>
      <c r="ER98" s="330">
        <v>0.25</v>
      </c>
      <c r="ES98" s="330">
        <v>0.25</v>
      </c>
      <c r="ET98" s="826">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9" t="s">
        <v>777</v>
      </c>
      <c r="EM99" s="319" t="s">
        <v>775</v>
      </c>
      <c r="EN99" s="275" t="s">
        <v>776</v>
      </c>
      <c r="EO99" s="275">
        <v>0</v>
      </c>
      <c r="EP99" s="275">
        <v>1</v>
      </c>
      <c r="EQ99" s="330">
        <v>0.25</v>
      </c>
      <c r="ER99" s="330">
        <v>0.25</v>
      </c>
      <c r="ES99" s="330">
        <v>0.25</v>
      </c>
      <c r="ET99" s="826">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9" t="s">
        <v>781</v>
      </c>
      <c r="EM100" s="319" t="s">
        <v>779</v>
      </c>
      <c r="EN100" s="275" t="s">
        <v>780</v>
      </c>
      <c r="EO100" s="275">
        <v>0</v>
      </c>
      <c r="EP100" s="275">
        <v>1</v>
      </c>
      <c r="EQ100" s="330">
        <v>0.25</v>
      </c>
      <c r="ER100" s="330">
        <v>0.25</v>
      </c>
      <c r="ES100" s="330">
        <v>0.25</v>
      </c>
      <c r="ET100" s="826">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9" t="s">
        <v>785</v>
      </c>
      <c r="EM101" s="319" t="s">
        <v>783</v>
      </c>
      <c r="EN101" s="275" t="s">
        <v>784</v>
      </c>
      <c r="EO101" s="275">
        <v>0</v>
      </c>
      <c r="EP101" s="330">
        <v>100</v>
      </c>
      <c r="EQ101" s="330">
        <v>25</v>
      </c>
      <c r="ER101" s="330">
        <v>25</v>
      </c>
      <c r="ES101" s="330">
        <v>25</v>
      </c>
      <c r="ET101" s="826">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9" t="s">
        <v>789</v>
      </c>
      <c r="EM102" s="319" t="s">
        <v>787</v>
      </c>
      <c r="EN102" s="275" t="s">
        <v>788</v>
      </c>
      <c r="EO102" s="275">
        <v>1</v>
      </c>
      <c r="EP102" s="275">
        <v>1</v>
      </c>
      <c r="EQ102" s="330">
        <v>1</v>
      </c>
      <c r="ER102" s="330">
        <v>1</v>
      </c>
      <c r="ES102" s="330">
        <v>1</v>
      </c>
      <c r="ET102" s="826">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9" t="s">
        <v>793</v>
      </c>
      <c r="EM103" s="319" t="s">
        <v>791</v>
      </c>
      <c r="EN103" s="275" t="s">
        <v>792</v>
      </c>
      <c r="EO103" s="275">
        <v>3</v>
      </c>
      <c r="EP103" s="275">
        <v>3</v>
      </c>
      <c r="EQ103" s="277">
        <v>3</v>
      </c>
      <c r="ER103" s="277">
        <v>3</v>
      </c>
      <c r="ES103" s="276">
        <v>3</v>
      </c>
      <c r="ET103" s="827">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9" t="s">
        <v>797</v>
      </c>
      <c r="EM104" s="319" t="s">
        <v>795</v>
      </c>
      <c r="EN104" s="275" t="s">
        <v>796</v>
      </c>
      <c r="EO104" s="275">
        <v>0</v>
      </c>
      <c r="EP104" s="330">
        <v>100</v>
      </c>
      <c r="EQ104" s="330">
        <v>25</v>
      </c>
      <c r="ER104" s="330">
        <v>25</v>
      </c>
      <c r="ES104" s="330">
        <v>25</v>
      </c>
      <c r="ET104" s="826">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9" t="s">
        <v>800</v>
      </c>
      <c r="EM105" s="319" t="s">
        <v>799</v>
      </c>
      <c r="EN105" s="275" t="s">
        <v>653</v>
      </c>
      <c r="EO105" s="275">
        <v>0</v>
      </c>
      <c r="EP105" s="275">
        <v>1</v>
      </c>
      <c r="EQ105" s="330">
        <v>0.25</v>
      </c>
      <c r="ER105" s="330">
        <v>0.25</v>
      </c>
      <c r="ES105" s="330">
        <v>0.25</v>
      </c>
      <c r="ET105" s="826">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9" t="s">
        <v>808</v>
      </c>
      <c r="EM106" s="319" t="s">
        <v>805</v>
      </c>
      <c r="EN106" s="275" t="s">
        <v>806</v>
      </c>
      <c r="EO106" s="275">
        <v>164</v>
      </c>
      <c r="EP106" s="275">
        <v>131</v>
      </c>
      <c r="EQ106" s="276">
        <v>164</v>
      </c>
      <c r="ER106" s="276">
        <v>154</v>
      </c>
      <c r="ES106" s="276">
        <v>144</v>
      </c>
      <c r="ET106" s="827">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9" t="s">
        <v>812</v>
      </c>
      <c r="EM107" s="319" t="s">
        <v>810</v>
      </c>
      <c r="EN107" s="275" t="s">
        <v>811</v>
      </c>
      <c r="EO107" s="275">
        <v>1</v>
      </c>
      <c r="EP107" s="275">
        <v>1</v>
      </c>
      <c r="EQ107" s="330">
        <v>1</v>
      </c>
      <c r="ER107" s="330">
        <v>1</v>
      </c>
      <c r="ES107" s="330">
        <v>1</v>
      </c>
      <c r="ET107" s="826">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9" t="s">
        <v>816</v>
      </c>
      <c r="EM108" s="319" t="s">
        <v>814</v>
      </c>
      <c r="EN108" s="275" t="s">
        <v>815</v>
      </c>
      <c r="EO108" s="275">
        <v>1</v>
      </c>
      <c r="EP108" s="275">
        <v>1</v>
      </c>
      <c r="EQ108" s="330">
        <v>1</v>
      </c>
      <c r="ER108" s="330">
        <v>1</v>
      </c>
      <c r="ES108" s="330">
        <v>1</v>
      </c>
      <c r="ET108" s="826">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9" t="s">
        <v>821</v>
      </c>
      <c r="EM109" s="319" t="s">
        <v>820</v>
      </c>
      <c r="EN109" s="275" t="s">
        <v>653</v>
      </c>
      <c r="EO109" s="275">
        <v>0</v>
      </c>
      <c r="EP109" s="275">
        <v>1</v>
      </c>
      <c r="EQ109" s="277">
        <v>0.2</v>
      </c>
      <c r="ER109" s="277">
        <v>0.3</v>
      </c>
      <c r="ES109" s="330">
        <v>0.25</v>
      </c>
      <c r="ET109" s="826">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9" t="s">
        <v>824</v>
      </c>
      <c r="EM110" s="319" t="s">
        <v>823</v>
      </c>
      <c r="EN110" s="275" t="s">
        <v>653</v>
      </c>
      <c r="EO110" s="275">
        <v>1</v>
      </c>
      <c r="EP110" s="275">
        <v>1</v>
      </c>
      <c r="EQ110" s="330">
        <v>1</v>
      </c>
      <c r="ER110" s="330">
        <v>1</v>
      </c>
      <c r="ES110" s="330">
        <v>1</v>
      </c>
      <c r="ET110" s="826">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9" t="s">
        <v>833</v>
      </c>
      <c r="EM111" s="319" t="s">
        <v>830</v>
      </c>
      <c r="EN111" s="275" t="s">
        <v>831</v>
      </c>
      <c r="EO111" s="275">
        <v>0</v>
      </c>
      <c r="EP111" s="275">
        <v>1</v>
      </c>
      <c r="EQ111" s="276">
        <v>1</v>
      </c>
      <c r="ER111" s="276">
        <v>1</v>
      </c>
      <c r="ES111" s="276">
        <v>1</v>
      </c>
      <c r="ET111" s="827">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9" t="s">
        <v>837</v>
      </c>
      <c r="EM112" s="319" t="s">
        <v>835</v>
      </c>
      <c r="EN112" s="275" t="s">
        <v>836</v>
      </c>
      <c r="EO112" s="275">
        <v>0</v>
      </c>
      <c r="EP112" s="275">
        <v>1</v>
      </c>
      <c r="EQ112" s="276">
        <v>0</v>
      </c>
      <c r="ER112" s="276">
        <v>1</v>
      </c>
      <c r="ES112" s="276">
        <v>1</v>
      </c>
      <c r="ET112" s="827">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9" t="s">
        <v>841</v>
      </c>
      <c r="EM113" s="319" t="s">
        <v>839</v>
      </c>
      <c r="EN113" s="275" t="s">
        <v>1901</v>
      </c>
      <c r="EO113" s="330">
        <v>25</v>
      </c>
      <c r="EP113" s="330">
        <v>30</v>
      </c>
      <c r="EQ113" s="330">
        <v>25</v>
      </c>
      <c r="ER113" s="330">
        <v>26</v>
      </c>
      <c r="ES113" s="330">
        <v>29</v>
      </c>
      <c r="ET113" s="830">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9" t="s">
        <v>845</v>
      </c>
      <c r="EM114" s="319" t="s">
        <v>843</v>
      </c>
      <c r="EN114" s="275" t="s">
        <v>1902</v>
      </c>
      <c r="EO114" s="277">
        <v>38</v>
      </c>
      <c r="EP114" s="277">
        <v>58</v>
      </c>
      <c r="EQ114" s="277">
        <v>40</v>
      </c>
      <c r="ER114" s="330">
        <v>45</v>
      </c>
      <c r="ES114" s="277">
        <v>50</v>
      </c>
      <c r="ET114" s="826">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9" t="s">
        <v>849</v>
      </c>
      <c r="EM115" s="319" t="s">
        <v>847</v>
      </c>
      <c r="EN115" s="275" t="s">
        <v>1903</v>
      </c>
      <c r="EO115" s="276">
        <v>2</v>
      </c>
      <c r="EP115" s="810">
        <v>10</v>
      </c>
      <c r="EQ115" s="810">
        <v>2</v>
      </c>
      <c r="ER115" s="810">
        <v>4</v>
      </c>
      <c r="ES115" s="810">
        <v>6</v>
      </c>
      <c r="ET115" s="837">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9" t="s">
        <v>853</v>
      </c>
      <c r="EM116" s="319" t="s">
        <v>851</v>
      </c>
      <c r="EN116" s="275" t="s">
        <v>852</v>
      </c>
      <c r="EO116" s="275">
        <v>2</v>
      </c>
      <c r="EP116" s="275">
        <v>3</v>
      </c>
      <c r="EQ116" s="276">
        <v>1</v>
      </c>
      <c r="ER116" s="276">
        <v>1</v>
      </c>
      <c r="ES116" s="277">
        <v>0.5</v>
      </c>
      <c r="ET116" s="830">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9" t="s">
        <v>857</v>
      </c>
      <c r="EM117" s="319" t="s">
        <v>855</v>
      </c>
      <c r="EN117" s="275" t="s">
        <v>1904</v>
      </c>
      <c r="EO117" s="276">
        <v>5</v>
      </c>
      <c r="EP117" s="810">
        <v>30</v>
      </c>
      <c r="EQ117" s="810">
        <v>5</v>
      </c>
      <c r="ER117" s="810">
        <v>15</v>
      </c>
      <c r="ES117" s="810">
        <v>25</v>
      </c>
      <c r="ET117" s="837">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9" t="s">
        <v>861</v>
      </c>
      <c r="EM118" s="319" t="s">
        <v>859</v>
      </c>
      <c r="EN118" s="275" t="s">
        <v>860</v>
      </c>
      <c r="EO118" s="275">
        <v>1</v>
      </c>
      <c r="EP118" s="811">
        <v>2</v>
      </c>
      <c r="EQ118" s="810">
        <v>0</v>
      </c>
      <c r="ER118" s="815">
        <v>0</v>
      </c>
      <c r="ES118" s="810">
        <v>1</v>
      </c>
      <c r="ET118" s="831">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9" t="s">
        <v>865</v>
      </c>
      <c r="EM119" s="319" t="s">
        <v>863</v>
      </c>
      <c r="EN119" s="275" t="s">
        <v>864</v>
      </c>
      <c r="EO119" s="276">
        <v>0</v>
      </c>
      <c r="EP119" s="810">
        <v>40</v>
      </c>
      <c r="EQ119" s="810">
        <v>5</v>
      </c>
      <c r="ER119" s="810">
        <v>15</v>
      </c>
      <c r="ES119" s="810">
        <v>30</v>
      </c>
      <c r="ET119" s="837">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9" t="s">
        <v>869</v>
      </c>
      <c r="EM120" s="319" t="s">
        <v>867</v>
      </c>
      <c r="EN120" s="275" t="s">
        <v>868</v>
      </c>
      <c r="EO120" s="276">
        <v>0</v>
      </c>
      <c r="EP120" s="810">
        <v>90</v>
      </c>
      <c r="EQ120" s="810">
        <v>0</v>
      </c>
      <c r="ER120" s="810">
        <v>5</v>
      </c>
      <c r="ES120" s="810">
        <v>40</v>
      </c>
      <c r="ET120" s="837">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9" t="s">
        <v>875</v>
      </c>
      <c r="EM121" s="319" t="s">
        <v>873</v>
      </c>
      <c r="EN121" s="275" t="s">
        <v>874</v>
      </c>
      <c r="EO121" s="275">
        <v>1</v>
      </c>
      <c r="EP121" s="277">
        <v>2</v>
      </c>
      <c r="EQ121" s="277">
        <v>0.5</v>
      </c>
      <c r="ER121" s="277">
        <v>0.5</v>
      </c>
      <c r="ES121" s="277">
        <v>0.5</v>
      </c>
      <c r="ET121" s="830">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9" t="s">
        <v>879</v>
      </c>
      <c r="EM122" s="319" t="s">
        <v>877</v>
      </c>
      <c r="EN122" s="275" t="s">
        <v>878</v>
      </c>
      <c r="EO122" s="275">
        <v>281</v>
      </c>
      <c r="EP122" s="275">
        <v>600</v>
      </c>
      <c r="EQ122" s="276">
        <v>150</v>
      </c>
      <c r="ER122" s="276">
        <v>150</v>
      </c>
      <c r="ES122" s="276">
        <v>150</v>
      </c>
      <c r="ET122" s="827">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9" t="s">
        <v>883</v>
      </c>
      <c r="EM123" s="319" t="s">
        <v>881</v>
      </c>
      <c r="EN123" s="275" t="s">
        <v>882</v>
      </c>
      <c r="EO123" s="387">
        <v>0</v>
      </c>
      <c r="EP123" s="387">
        <v>1</v>
      </c>
      <c r="EQ123" s="277">
        <v>0.2</v>
      </c>
      <c r="ER123" s="816">
        <v>0</v>
      </c>
      <c r="ES123" s="816">
        <v>0.4</v>
      </c>
      <c r="ET123" s="825">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9" t="s">
        <v>887</v>
      </c>
      <c r="EM124" s="319" t="s">
        <v>885</v>
      </c>
      <c r="EN124" s="275" t="s">
        <v>886</v>
      </c>
      <c r="EO124" s="387">
        <v>1</v>
      </c>
      <c r="EP124" s="387">
        <v>3</v>
      </c>
      <c r="EQ124" s="277">
        <v>0.5</v>
      </c>
      <c r="ER124" s="277">
        <v>0.5</v>
      </c>
      <c r="ES124" s="276">
        <v>1</v>
      </c>
      <c r="ET124" s="827">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9" t="s">
        <v>893</v>
      </c>
      <c r="EM125" s="319" t="s">
        <v>891</v>
      </c>
      <c r="EN125" s="275" t="s">
        <v>892</v>
      </c>
      <c r="EO125" s="277">
        <v>0</v>
      </c>
      <c r="EP125" s="277">
        <v>70</v>
      </c>
      <c r="EQ125" s="277">
        <v>10</v>
      </c>
      <c r="ER125" s="816">
        <v>0</v>
      </c>
      <c r="ES125" s="816">
        <v>30</v>
      </c>
      <c r="ET125" s="825">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9" t="s">
        <v>897</v>
      </c>
      <c r="EM126" s="319" t="s">
        <v>895</v>
      </c>
      <c r="EN126" s="275" t="s">
        <v>896</v>
      </c>
      <c r="EO126" s="275">
        <v>0</v>
      </c>
      <c r="EP126" s="275">
        <v>1</v>
      </c>
      <c r="EQ126" s="277">
        <v>0.2</v>
      </c>
      <c r="ER126" s="816">
        <v>0.2</v>
      </c>
      <c r="ES126" s="277">
        <v>0.3</v>
      </c>
      <c r="ET126" s="825">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9" t="s">
        <v>901</v>
      </c>
      <c r="EM127" s="319" t="s">
        <v>899</v>
      </c>
      <c r="EN127" s="275" t="s">
        <v>900</v>
      </c>
      <c r="EO127" s="275">
        <v>0</v>
      </c>
      <c r="EP127" s="275">
        <v>4</v>
      </c>
      <c r="EQ127" s="276">
        <v>1</v>
      </c>
      <c r="ER127" s="276">
        <v>1</v>
      </c>
      <c r="ES127" s="276">
        <v>1</v>
      </c>
      <c r="ET127" s="827">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9" t="s">
        <v>907</v>
      </c>
      <c r="EM128" s="319" t="s">
        <v>905</v>
      </c>
      <c r="EN128" s="275" t="s">
        <v>906</v>
      </c>
      <c r="EO128" s="275">
        <v>0</v>
      </c>
      <c r="EP128" s="275">
        <v>2</v>
      </c>
      <c r="EQ128" s="277">
        <v>0.5</v>
      </c>
      <c r="ER128" s="277">
        <v>0.5</v>
      </c>
      <c r="ES128" s="277">
        <v>0.5</v>
      </c>
      <c r="ET128" s="830">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9" t="s">
        <v>911</v>
      </c>
      <c r="EM129" s="319" t="s">
        <v>909</v>
      </c>
      <c r="EN129" s="275" t="s">
        <v>910</v>
      </c>
      <c r="EO129" s="275">
        <v>0</v>
      </c>
      <c r="EP129" s="275">
        <v>200</v>
      </c>
      <c r="EQ129" s="276">
        <v>50</v>
      </c>
      <c r="ER129" s="276">
        <v>50</v>
      </c>
      <c r="ES129" s="276">
        <v>50</v>
      </c>
      <c r="ET129" s="827">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9" t="s">
        <v>915</v>
      </c>
      <c r="EM130" s="319" t="s">
        <v>913</v>
      </c>
      <c r="EN130" s="275" t="s">
        <v>914</v>
      </c>
      <c r="EO130" s="275">
        <v>0</v>
      </c>
      <c r="EP130" s="275">
        <v>1</v>
      </c>
      <c r="EQ130" s="277">
        <v>0.2</v>
      </c>
      <c r="ER130" s="277">
        <v>0.3</v>
      </c>
      <c r="ES130" s="277">
        <v>0.3</v>
      </c>
      <c r="ET130" s="830">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9" t="s">
        <v>919</v>
      </c>
      <c r="EM131" s="319" t="s">
        <v>917</v>
      </c>
      <c r="EN131" s="275" t="s">
        <v>918</v>
      </c>
      <c r="EO131" s="275">
        <v>0</v>
      </c>
      <c r="EP131" s="275">
        <v>1</v>
      </c>
      <c r="EQ131" s="277">
        <v>0.2</v>
      </c>
      <c r="ER131" s="277">
        <v>0.3</v>
      </c>
      <c r="ES131" s="277">
        <v>0.3</v>
      </c>
      <c r="ET131" s="830">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9" t="s">
        <v>923</v>
      </c>
      <c r="EM132" s="319" t="s">
        <v>921</v>
      </c>
      <c r="EN132" s="275" t="s">
        <v>922</v>
      </c>
      <c r="EO132" s="275">
        <v>0</v>
      </c>
      <c r="EP132" s="275">
        <v>1</v>
      </c>
      <c r="EQ132" s="277">
        <v>0.2</v>
      </c>
      <c r="ER132" s="277">
        <v>0.3</v>
      </c>
      <c r="ES132" s="277">
        <v>0.3</v>
      </c>
      <c r="ET132" s="830">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9" t="s">
        <v>930</v>
      </c>
      <c r="EM133" s="319" t="s">
        <v>928</v>
      </c>
      <c r="EN133" s="275" t="s">
        <v>929</v>
      </c>
      <c r="EO133" s="275">
        <v>0</v>
      </c>
      <c r="EP133" s="275">
        <v>2</v>
      </c>
      <c r="EQ133" s="277">
        <v>0.5</v>
      </c>
      <c r="ER133" s="277">
        <v>0.5</v>
      </c>
      <c r="ES133" s="277">
        <v>0.5</v>
      </c>
      <c r="ET133" s="830">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9" t="s">
        <v>934</v>
      </c>
      <c r="EM134" s="319" t="s">
        <v>932</v>
      </c>
      <c r="EN134" s="275" t="s">
        <v>933</v>
      </c>
      <c r="EO134" s="275">
        <v>300</v>
      </c>
      <c r="EP134" s="275">
        <v>500</v>
      </c>
      <c r="EQ134" s="276">
        <v>125</v>
      </c>
      <c r="ER134" s="276">
        <v>125</v>
      </c>
      <c r="ES134" s="276">
        <v>125</v>
      </c>
      <c r="ET134" s="827">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9" t="s">
        <v>938</v>
      </c>
      <c r="EM135" s="319" t="s">
        <v>936</v>
      </c>
      <c r="EN135" s="275" t="s">
        <v>937</v>
      </c>
      <c r="EO135" s="275">
        <v>0</v>
      </c>
      <c r="EP135" s="387">
        <v>1</v>
      </c>
      <c r="EQ135" s="330">
        <v>0.25</v>
      </c>
      <c r="ER135" s="817">
        <v>0.05</v>
      </c>
      <c r="ES135" s="817">
        <v>0.35</v>
      </c>
      <c r="ET135" s="828">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9" t="s">
        <v>942</v>
      </c>
      <c r="EM136" s="319" t="s">
        <v>940</v>
      </c>
      <c r="EN136" s="275" t="s">
        <v>941</v>
      </c>
      <c r="EO136" s="275">
        <v>0</v>
      </c>
      <c r="EP136" s="275">
        <v>8</v>
      </c>
      <c r="EQ136" s="276">
        <v>2</v>
      </c>
      <c r="ER136" s="276">
        <v>2</v>
      </c>
      <c r="ES136" s="276">
        <v>2</v>
      </c>
      <c r="ET136" s="827">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9" t="s">
        <v>946</v>
      </c>
      <c r="EM137" s="319" t="s">
        <v>944</v>
      </c>
      <c r="EN137" s="275" t="s">
        <v>945</v>
      </c>
      <c r="EO137" s="275">
        <v>6</v>
      </c>
      <c r="EP137" s="275">
        <v>194</v>
      </c>
      <c r="EQ137" s="276">
        <v>48</v>
      </c>
      <c r="ER137" s="276">
        <v>48</v>
      </c>
      <c r="ES137" s="276">
        <v>48</v>
      </c>
      <c r="ET137" s="827">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9" t="s">
        <v>950</v>
      </c>
      <c r="EM138" s="319" t="s">
        <v>948</v>
      </c>
      <c r="EN138" s="275" t="s">
        <v>949</v>
      </c>
      <c r="EO138" s="275">
        <v>0</v>
      </c>
      <c r="EP138" s="387">
        <v>1</v>
      </c>
      <c r="EQ138" s="330">
        <v>0.25</v>
      </c>
      <c r="ER138" s="330">
        <v>0.25</v>
      </c>
      <c r="ES138" s="330">
        <v>0.25</v>
      </c>
      <c r="ET138" s="826">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9" t="s">
        <v>956</v>
      </c>
      <c r="EM139" s="319" t="s">
        <v>954</v>
      </c>
      <c r="EN139" s="275" t="s">
        <v>955</v>
      </c>
      <c r="EO139" s="275">
        <v>0</v>
      </c>
      <c r="EP139" s="275">
        <v>1</v>
      </c>
      <c r="EQ139" s="276">
        <v>0</v>
      </c>
      <c r="ER139" s="816">
        <v>0</v>
      </c>
      <c r="ES139" s="817">
        <v>0.5</v>
      </c>
      <c r="ET139" s="828">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9" t="s">
        <v>960</v>
      </c>
      <c r="EM140" s="319" t="s">
        <v>958</v>
      </c>
      <c r="EN140" s="275" t="s">
        <v>959</v>
      </c>
      <c r="EO140" s="275">
        <v>0</v>
      </c>
      <c r="EP140" s="275">
        <v>1</v>
      </c>
      <c r="EQ140" s="330">
        <v>0.25</v>
      </c>
      <c r="ER140" s="330">
        <v>0.25</v>
      </c>
      <c r="ES140" s="330">
        <v>0.25</v>
      </c>
      <c r="ET140" s="826">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9" t="s">
        <v>964</v>
      </c>
      <c r="EM141" s="319" t="s">
        <v>962</v>
      </c>
      <c r="EN141" s="275" t="s">
        <v>963</v>
      </c>
      <c r="EO141" s="275">
        <v>1</v>
      </c>
      <c r="EP141" s="275">
        <v>2</v>
      </c>
      <c r="EQ141" s="277">
        <v>0.5</v>
      </c>
      <c r="ER141" s="277">
        <v>0.5</v>
      </c>
      <c r="ES141" s="277">
        <v>0.5</v>
      </c>
      <c r="ET141" s="830">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9" t="s">
        <v>968</v>
      </c>
      <c r="EM142" s="319" t="s">
        <v>966</v>
      </c>
      <c r="EN142" s="275" t="s">
        <v>967</v>
      </c>
      <c r="EO142" s="275">
        <v>10</v>
      </c>
      <c r="EP142" s="275">
        <v>20</v>
      </c>
      <c r="EQ142" s="276">
        <v>6</v>
      </c>
      <c r="ER142" s="276">
        <v>6</v>
      </c>
      <c r="ES142" s="276">
        <v>4</v>
      </c>
      <c r="ET142" s="827">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9" t="s">
        <v>972</v>
      </c>
      <c r="EM143" s="319" t="s">
        <v>970</v>
      </c>
      <c r="EN143" s="275" t="s">
        <v>971</v>
      </c>
      <c r="EO143" s="276">
        <v>15</v>
      </c>
      <c r="EP143" s="276">
        <v>65</v>
      </c>
      <c r="EQ143" s="276">
        <v>0</v>
      </c>
      <c r="ER143" s="277">
        <v>30</v>
      </c>
      <c r="ES143" s="277">
        <v>30</v>
      </c>
      <c r="ET143" s="826">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9" t="s">
        <v>978</v>
      </c>
      <c r="EM144" s="319" t="s">
        <v>976</v>
      </c>
      <c r="EN144" s="275" t="s">
        <v>977</v>
      </c>
      <c r="EO144" s="387">
        <v>0</v>
      </c>
      <c r="EP144" s="387">
        <v>1</v>
      </c>
      <c r="EQ144" s="330">
        <v>0.25</v>
      </c>
      <c r="ER144" s="817">
        <v>0</v>
      </c>
      <c r="ES144" s="817">
        <v>0.35</v>
      </c>
      <c r="ET144" s="828">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9" t="s">
        <v>982</v>
      </c>
      <c r="EM145" s="319" t="s">
        <v>980</v>
      </c>
      <c r="EN145" s="275" t="s">
        <v>981</v>
      </c>
      <c r="EO145" s="387">
        <v>0</v>
      </c>
      <c r="EP145" s="387">
        <v>4</v>
      </c>
      <c r="EQ145" s="276">
        <v>1</v>
      </c>
      <c r="ER145" s="276">
        <v>1</v>
      </c>
      <c r="ES145" s="276">
        <v>1</v>
      </c>
      <c r="ET145" s="827">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9" t="s">
        <v>986</v>
      </c>
      <c r="EM146" s="319" t="s">
        <v>984</v>
      </c>
      <c r="EN146" s="275" t="s">
        <v>985</v>
      </c>
      <c r="EO146" s="387">
        <v>1</v>
      </c>
      <c r="EP146" s="387">
        <v>3</v>
      </c>
      <c r="EQ146" s="276">
        <v>1</v>
      </c>
      <c r="ER146" s="276">
        <v>1</v>
      </c>
      <c r="ES146" s="276">
        <v>1</v>
      </c>
      <c r="ET146" s="827">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9" t="s">
        <v>990</v>
      </c>
      <c r="EM147" s="319" t="s">
        <v>988</v>
      </c>
      <c r="EN147" s="275" t="s">
        <v>989</v>
      </c>
      <c r="EO147" s="387">
        <v>0</v>
      </c>
      <c r="EP147" s="387">
        <v>1</v>
      </c>
      <c r="EQ147" s="277">
        <v>0.2</v>
      </c>
      <c r="ER147" s="277">
        <v>0.2</v>
      </c>
      <c r="ES147" s="277">
        <v>0.3</v>
      </c>
      <c r="ET147" s="830">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5" t="s">
        <v>999</v>
      </c>
      <c r="EM148" s="319" t="s">
        <v>996</v>
      </c>
      <c r="EN148" s="275" t="s">
        <v>997</v>
      </c>
      <c r="EO148" s="811">
        <v>12</v>
      </c>
      <c r="EP148" s="811">
        <v>17</v>
      </c>
      <c r="EQ148" s="810">
        <v>0</v>
      </c>
      <c r="ER148" s="810">
        <v>3</v>
      </c>
      <c r="ES148" s="810">
        <v>2</v>
      </c>
      <c r="ET148" s="837">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5" t="s">
        <v>1003</v>
      </c>
      <c r="EM149" s="319" t="s">
        <v>1001</v>
      </c>
      <c r="EN149" s="275" t="s">
        <v>1002</v>
      </c>
      <c r="EO149" s="275">
        <v>0</v>
      </c>
      <c r="EP149" s="275">
        <v>3</v>
      </c>
      <c r="EQ149" s="277">
        <v>0.2</v>
      </c>
      <c r="ER149" s="840">
        <v>0.2</v>
      </c>
      <c r="ES149" s="840">
        <v>1.6</v>
      </c>
      <c r="ET149" s="827">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5" t="s">
        <v>1007</v>
      </c>
      <c r="EM150" s="319" t="s">
        <v>1005</v>
      </c>
      <c r="EN150" s="275" t="s">
        <v>1006</v>
      </c>
      <c r="EO150" s="387">
        <v>12</v>
      </c>
      <c r="EP150" s="387">
        <v>12</v>
      </c>
      <c r="EQ150" s="276">
        <v>12</v>
      </c>
      <c r="ER150" s="841">
        <v>4</v>
      </c>
      <c r="ES150" s="841">
        <v>4</v>
      </c>
      <c r="ET150" s="842">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5" t="s">
        <v>1011</v>
      </c>
      <c r="EM151" s="319" t="s">
        <v>1009</v>
      </c>
      <c r="EN151" s="275" t="s">
        <v>1010</v>
      </c>
      <c r="EO151" s="838">
        <v>26</v>
      </c>
      <c r="EP151" s="838">
        <v>28</v>
      </c>
      <c r="EQ151" s="810">
        <v>0</v>
      </c>
      <c r="ER151" s="840">
        <v>0.5</v>
      </c>
      <c r="ES151" s="840">
        <v>0.5</v>
      </c>
      <c r="ET151" s="842">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5" t="s">
        <v>1015</v>
      </c>
      <c r="EM152" s="319" t="s">
        <v>1013</v>
      </c>
      <c r="EN152" s="275" t="s">
        <v>1014</v>
      </c>
      <c r="EO152" s="387">
        <v>0</v>
      </c>
      <c r="EP152" s="387">
        <v>3</v>
      </c>
      <c r="EQ152" s="276">
        <v>0</v>
      </c>
      <c r="ER152" s="841">
        <v>0</v>
      </c>
      <c r="ES152" s="841">
        <v>2</v>
      </c>
      <c r="ET152" s="827">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5" t="s">
        <v>1019</v>
      </c>
      <c r="EM153" s="319" t="s">
        <v>1017</v>
      </c>
      <c r="EN153" s="275" t="s">
        <v>1018</v>
      </c>
      <c r="EO153" s="387">
        <v>26</v>
      </c>
      <c r="EP153" s="387">
        <v>26</v>
      </c>
      <c r="EQ153" s="277">
        <v>0.2</v>
      </c>
      <c r="ER153" s="277">
        <v>7.8</v>
      </c>
      <c r="ES153" s="276">
        <v>10</v>
      </c>
      <c r="ET153" s="827">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5" t="s">
        <v>1022</v>
      </c>
      <c r="EM154" s="319" t="s">
        <v>1021</v>
      </c>
      <c r="EN154" s="275" t="s">
        <v>1010</v>
      </c>
      <c r="EO154" s="654">
        <v>0.6</v>
      </c>
      <c r="EP154" s="387">
        <v>1</v>
      </c>
      <c r="EQ154" s="277">
        <v>0.5</v>
      </c>
      <c r="ER154" s="840">
        <v>0.4</v>
      </c>
      <c r="ES154" s="840">
        <v>0.1</v>
      </c>
      <c r="ET154" s="827">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5" t="s">
        <v>1025</v>
      </c>
      <c r="EM155" s="319" t="s">
        <v>1024</v>
      </c>
      <c r="EN155" s="275" t="s">
        <v>1018</v>
      </c>
      <c r="EO155" s="387">
        <v>1</v>
      </c>
      <c r="EP155" s="387">
        <v>1</v>
      </c>
      <c r="EQ155" s="276">
        <v>0</v>
      </c>
      <c r="ER155" s="841">
        <v>0</v>
      </c>
      <c r="ES155" s="840">
        <v>0.5</v>
      </c>
      <c r="ET155" s="843">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5" t="s">
        <v>1028</v>
      </c>
      <c r="EM156" s="319" t="s">
        <v>1027</v>
      </c>
      <c r="EN156" s="275" t="s">
        <v>1010</v>
      </c>
      <c r="EO156" s="387">
        <v>1</v>
      </c>
      <c r="EP156" s="387">
        <v>2</v>
      </c>
      <c r="EQ156" s="277">
        <v>0.4</v>
      </c>
      <c r="ER156" s="844">
        <v>0.08</v>
      </c>
      <c r="ES156" s="844">
        <v>0.6</v>
      </c>
      <c r="ET156" s="845">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5" t="s">
        <v>1031</v>
      </c>
      <c r="EM157" s="319" t="s">
        <v>1030</v>
      </c>
      <c r="EN157" s="275" t="s">
        <v>1018</v>
      </c>
      <c r="EO157" s="387">
        <v>3</v>
      </c>
      <c r="EP157" s="387">
        <v>3</v>
      </c>
      <c r="EQ157" s="277">
        <v>2</v>
      </c>
      <c r="ER157" s="841">
        <v>1</v>
      </c>
      <c r="ES157" s="841">
        <v>1</v>
      </c>
      <c r="ET157" s="842">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5" t="s">
        <v>1034</v>
      </c>
      <c r="EM158" s="319" t="s">
        <v>1033</v>
      </c>
      <c r="EN158" s="275" t="s">
        <v>1010</v>
      </c>
      <c r="EO158" s="838">
        <v>2</v>
      </c>
      <c r="EP158" s="838">
        <v>6</v>
      </c>
      <c r="EQ158" s="810">
        <v>1</v>
      </c>
      <c r="ER158" s="841">
        <v>1</v>
      </c>
      <c r="ES158" s="841">
        <v>2</v>
      </c>
      <c r="ET158" s="837">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5" t="s">
        <v>1037</v>
      </c>
      <c r="EM159" s="319" t="s">
        <v>1036</v>
      </c>
      <c r="EN159" s="275" t="s">
        <v>1018</v>
      </c>
      <c r="EO159" s="387">
        <v>6</v>
      </c>
      <c r="EP159" s="387">
        <v>7</v>
      </c>
      <c r="EQ159" s="277">
        <v>0.2</v>
      </c>
      <c r="ER159" s="840">
        <v>0.4</v>
      </c>
      <c r="ES159" s="840">
        <v>0.4</v>
      </c>
      <c r="ET159" s="842">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5" t="s">
        <v>1040</v>
      </c>
      <c r="EM160" s="319" t="s">
        <v>1039</v>
      </c>
      <c r="EN160" s="275" t="s">
        <v>1010</v>
      </c>
      <c r="EO160" s="387">
        <v>0</v>
      </c>
      <c r="EP160" s="387">
        <v>1</v>
      </c>
      <c r="EQ160" s="276">
        <v>0</v>
      </c>
      <c r="ER160" s="840">
        <v>0.7</v>
      </c>
      <c r="ES160" s="840">
        <v>0.3</v>
      </c>
      <c r="ET160" s="827">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5" t="s">
        <v>1043</v>
      </c>
      <c r="EM161" s="319" t="s">
        <v>1042</v>
      </c>
      <c r="EN161" s="275" t="s">
        <v>1018</v>
      </c>
      <c r="EO161" s="387">
        <v>1</v>
      </c>
      <c r="EP161" s="387">
        <v>1</v>
      </c>
      <c r="EQ161" s="276">
        <v>0</v>
      </c>
      <c r="ER161" s="276">
        <v>0</v>
      </c>
      <c r="ES161" s="276">
        <v>0</v>
      </c>
      <c r="ET161" s="827">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5" t="s">
        <v>1047</v>
      </c>
      <c r="EM162" s="319" t="s">
        <v>1046</v>
      </c>
      <c r="EN162" s="275" t="s">
        <v>1010</v>
      </c>
      <c r="EO162" s="387">
        <v>0</v>
      </c>
      <c r="EP162" s="387">
        <v>3</v>
      </c>
      <c r="EQ162" s="277">
        <v>0.5</v>
      </c>
      <c r="ER162" s="840">
        <v>0.5</v>
      </c>
      <c r="ES162" s="276">
        <v>1</v>
      </c>
      <c r="ET162" s="842">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5" t="s">
        <v>1050</v>
      </c>
      <c r="EM163" s="319" t="s">
        <v>1049</v>
      </c>
      <c r="EN163" s="275" t="s">
        <v>1018</v>
      </c>
      <c r="EO163" s="387">
        <v>19</v>
      </c>
      <c r="EP163" s="387">
        <v>22</v>
      </c>
      <c r="EQ163" s="276">
        <v>4</v>
      </c>
      <c r="ER163" s="841">
        <v>6</v>
      </c>
      <c r="ES163" s="841">
        <v>8</v>
      </c>
      <c r="ET163" s="827">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5" t="s">
        <v>1055</v>
      </c>
      <c r="EM164" s="319" t="s">
        <v>1053</v>
      </c>
      <c r="EN164" s="275" t="s">
        <v>1054</v>
      </c>
      <c r="EO164" s="387">
        <v>0</v>
      </c>
      <c r="EP164" s="387">
        <v>1</v>
      </c>
      <c r="EQ164" s="277">
        <v>0</v>
      </c>
      <c r="ER164" s="840">
        <v>0</v>
      </c>
      <c r="ES164" s="840">
        <v>0.8</v>
      </c>
      <c r="ET164" s="843">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5" t="s">
        <v>1058</v>
      </c>
      <c r="EM165" s="319" t="s">
        <v>65</v>
      </c>
      <c r="EN165" s="811" t="s">
        <v>1054</v>
      </c>
      <c r="EO165" s="838">
        <v>0</v>
      </c>
      <c r="EP165" s="812">
        <v>0.3</v>
      </c>
      <c r="EQ165" s="809">
        <v>0</v>
      </c>
      <c r="ER165" s="840">
        <v>0</v>
      </c>
      <c r="ES165" s="840">
        <v>0</v>
      </c>
      <c r="ET165" s="843">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5" t="s">
        <v>1062</v>
      </c>
      <c r="EM166" s="319" t="s">
        <v>1061</v>
      </c>
      <c r="EN166" s="275" t="s">
        <v>1054</v>
      </c>
      <c r="EO166" s="387">
        <v>0</v>
      </c>
      <c r="EP166" s="387">
        <v>1</v>
      </c>
      <c r="EQ166" s="330">
        <v>0.15</v>
      </c>
      <c r="ER166" s="844">
        <v>0.1</v>
      </c>
      <c r="ES166" s="844">
        <v>0.75</v>
      </c>
      <c r="ET166" s="843">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5" t="s">
        <v>1066</v>
      </c>
      <c r="EM167" s="319" t="s">
        <v>1065</v>
      </c>
      <c r="EN167" s="275" t="s">
        <v>1054</v>
      </c>
      <c r="EO167" s="387">
        <v>0</v>
      </c>
      <c r="EP167" s="387">
        <v>1</v>
      </c>
      <c r="EQ167" s="330">
        <v>0</v>
      </c>
      <c r="ER167" s="844">
        <v>0.05</v>
      </c>
      <c r="ES167" s="330">
        <v>0.4</v>
      </c>
      <c r="ET167" s="845">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5" t="s">
        <v>1070</v>
      </c>
      <c r="EM168" s="319" t="s">
        <v>1069</v>
      </c>
      <c r="EN168" s="275" t="s">
        <v>1054</v>
      </c>
      <c r="EO168" s="387">
        <v>0</v>
      </c>
      <c r="EP168" s="387">
        <v>1</v>
      </c>
      <c r="EQ168" s="809">
        <v>0</v>
      </c>
      <c r="ER168" s="840">
        <v>0</v>
      </c>
      <c r="ES168" s="840">
        <v>1</v>
      </c>
      <c r="ET168" s="843">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9" t="s">
        <v>1078</v>
      </c>
      <c r="EM169" s="319" t="s">
        <v>1076</v>
      </c>
      <c r="EN169" s="275" t="s">
        <v>1077</v>
      </c>
      <c r="EO169" s="275">
        <v>0.3</v>
      </c>
      <c r="EP169" s="275">
        <v>1</v>
      </c>
      <c r="EQ169" s="276">
        <v>0</v>
      </c>
      <c r="ER169" s="841">
        <v>0</v>
      </c>
      <c r="ES169" s="841">
        <v>1</v>
      </c>
      <c r="ET169" s="827">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9" t="s">
        <v>1082</v>
      </c>
      <c r="EM170" s="319" t="s">
        <v>1080</v>
      </c>
      <c r="EN170" s="275" t="s">
        <v>1081</v>
      </c>
      <c r="EO170" s="275">
        <v>6</v>
      </c>
      <c r="EP170" s="811">
        <v>8</v>
      </c>
      <c r="EQ170" s="809">
        <v>0</v>
      </c>
      <c r="ER170" s="840">
        <v>0</v>
      </c>
      <c r="ES170" s="840">
        <v>2</v>
      </c>
      <c r="ET170" s="832">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9" t="s">
        <v>1086</v>
      </c>
      <c r="EM171" s="319" t="s">
        <v>1084</v>
      </c>
      <c r="EN171" s="275" t="s">
        <v>1085</v>
      </c>
      <c r="EO171" s="387">
        <v>15</v>
      </c>
      <c r="EP171" s="838">
        <v>35</v>
      </c>
      <c r="EQ171" s="809">
        <v>0</v>
      </c>
      <c r="ER171" s="840">
        <v>14</v>
      </c>
      <c r="ES171" s="840">
        <v>14</v>
      </c>
      <c r="ET171" s="843">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9" t="s">
        <v>1090</v>
      </c>
      <c r="EM172" s="319" t="s">
        <v>1088</v>
      </c>
      <c r="EN172" s="275" t="s">
        <v>1089</v>
      </c>
      <c r="EO172" s="387">
        <v>140</v>
      </c>
      <c r="EP172" s="387">
        <v>140</v>
      </c>
      <c r="EQ172" s="276">
        <v>20</v>
      </c>
      <c r="ER172" s="276">
        <v>40</v>
      </c>
      <c r="ES172" s="276">
        <v>40</v>
      </c>
      <c r="ET172" s="827">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9" t="s">
        <v>1094</v>
      </c>
      <c r="EM173" s="319" t="s">
        <v>1092</v>
      </c>
      <c r="EN173" s="275" t="s">
        <v>1093</v>
      </c>
      <c r="EO173" s="838">
        <v>12</v>
      </c>
      <c r="EP173" s="838">
        <v>30</v>
      </c>
      <c r="EQ173" s="810">
        <v>2</v>
      </c>
      <c r="ER173" s="810">
        <v>6</v>
      </c>
      <c r="ES173" s="810">
        <v>5</v>
      </c>
      <c r="ET173" s="837">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9" t="s">
        <v>1098</v>
      </c>
      <c r="EM174" s="319" t="s">
        <v>1096</v>
      </c>
      <c r="EN174" s="275" t="s">
        <v>1097</v>
      </c>
      <c r="EO174" s="838">
        <v>4</v>
      </c>
      <c r="EP174" s="838">
        <v>9</v>
      </c>
      <c r="EQ174" s="810">
        <v>1</v>
      </c>
      <c r="ER174" s="841">
        <v>3</v>
      </c>
      <c r="ES174" s="841">
        <v>5</v>
      </c>
      <c r="ET174" s="842">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9" t="s">
        <v>1102</v>
      </c>
      <c r="EM175" s="319" t="s">
        <v>1100</v>
      </c>
      <c r="EN175" s="275" t="s">
        <v>1101</v>
      </c>
      <c r="EO175" s="387">
        <v>0</v>
      </c>
      <c r="EP175" s="387">
        <v>5</v>
      </c>
      <c r="EQ175" s="276">
        <v>0</v>
      </c>
      <c r="ER175" s="846">
        <v>5</v>
      </c>
      <c r="ES175" s="846">
        <v>0</v>
      </c>
      <c r="ET175" s="847">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9" t="s">
        <v>1106</v>
      </c>
      <c r="EM176" s="319" t="s">
        <v>1104</v>
      </c>
      <c r="EN176" s="275" t="s">
        <v>1105</v>
      </c>
      <c r="EO176" s="838">
        <v>64</v>
      </c>
      <c r="EP176" s="838">
        <v>89</v>
      </c>
      <c r="EQ176" s="810">
        <v>7</v>
      </c>
      <c r="ER176" s="841">
        <v>8</v>
      </c>
      <c r="ES176" s="841">
        <v>9</v>
      </c>
      <c r="ET176" s="842">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9" t="s">
        <v>1110</v>
      </c>
      <c r="EM177" s="319" t="s">
        <v>1108</v>
      </c>
      <c r="EN177" s="275" t="s">
        <v>1109</v>
      </c>
      <c r="EO177" s="838">
        <v>1</v>
      </c>
      <c r="EP177" s="838">
        <v>6</v>
      </c>
      <c r="EQ177" s="809">
        <v>0.5</v>
      </c>
      <c r="ER177" s="809">
        <v>1.5</v>
      </c>
      <c r="ES177" s="809">
        <v>1.5</v>
      </c>
      <c r="ET177" s="832">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9" t="s">
        <v>1114</v>
      </c>
      <c r="EM178" s="319" t="s">
        <v>1112</v>
      </c>
      <c r="EN178" s="275" t="s">
        <v>1113</v>
      </c>
      <c r="EO178" s="387">
        <v>0</v>
      </c>
      <c r="EP178" s="387">
        <v>1</v>
      </c>
      <c r="EQ178" s="276">
        <v>0</v>
      </c>
      <c r="ER178" s="277">
        <v>0.5</v>
      </c>
      <c r="ES178" s="277">
        <v>0.5</v>
      </c>
      <c r="ET178" s="827">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9" t="s">
        <v>1118</v>
      </c>
      <c r="EM179" s="319" t="s">
        <v>1116</v>
      </c>
      <c r="EN179" s="275" t="s">
        <v>1117</v>
      </c>
      <c r="EO179" s="387">
        <v>0</v>
      </c>
      <c r="EP179" s="387">
        <v>1</v>
      </c>
      <c r="EQ179" s="276">
        <v>0</v>
      </c>
      <c r="ER179" s="840">
        <v>0.1</v>
      </c>
      <c r="ES179" s="840">
        <v>0.9</v>
      </c>
      <c r="ET179" s="827">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9" t="s">
        <v>1121</v>
      </c>
      <c r="EM180" s="319" t="s">
        <v>1120</v>
      </c>
      <c r="EN180" s="275" t="s">
        <v>906</v>
      </c>
      <c r="EO180" s="387">
        <v>0</v>
      </c>
      <c r="EP180" s="387">
        <v>1</v>
      </c>
      <c r="EQ180" s="330">
        <v>0.02</v>
      </c>
      <c r="ER180" s="840">
        <v>0</v>
      </c>
      <c r="ES180" s="330">
        <v>0.08</v>
      </c>
      <c r="ET180" s="843">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9" t="s">
        <v>1125</v>
      </c>
      <c r="EM181" s="319" t="s">
        <v>1123</v>
      </c>
      <c r="EN181" s="275" t="s">
        <v>1124</v>
      </c>
      <c r="EO181" s="387">
        <v>0</v>
      </c>
      <c r="EP181" s="387">
        <v>1</v>
      </c>
      <c r="EQ181" s="276">
        <v>0</v>
      </c>
      <c r="ER181" s="844">
        <v>0</v>
      </c>
      <c r="ES181" s="330">
        <v>0.35</v>
      </c>
      <c r="ET181" s="845">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9" t="s">
        <v>1132</v>
      </c>
      <c r="EM182" s="319" t="s">
        <v>1130</v>
      </c>
      <c r="EN182" s="275" t="s">
        <v>1131</v>
      </c>
      <c r="EO182" s="275">
        <v>184</v>
      </c>
      <c r="EP182" s="275">
        <v>300</v>
      </c>
      <c r="EQ182" s="276">
        <v>0</v>
      </c>
      <c r="ER182" s="841">
        <v>58</v>
      </c>
      <c r="ES182" s="841">
        <v>58</v>
      </c>
      <c r="ET182" s="827">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9" t="s">
        <v>1136</v>
      </c>
      <c r="EM183" s="319" t="s">
        <v>1134</v>
      </c>
      <c r="EN183" s="275" t="s">
        <v>1135</v>
      </c>
      <c r="EO183" s="275">
        <v>1</v>
      </c>
      <c r="EP183" s="275">
        <v>1</v>
      </c>
      <c r="EQ183" s="330">
        <v>0.25</v>
      </c>
      <c r="ER183" s="330">
        <v>0.25</v>
      </c>
      <c r="ES183" s="330">
        <v>0.25</v>
      </c>
      <c r="ET183" s="826">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9" t="s">
        <v>1140</v>
      </c>
      <c r="EM184" s="319" t="s">
        <v>1138</v>
      </c>
      <c r="EN184" s="275" t="s">
        <v>1139</v>
      </c>
      <c r="EO184" s="649">
        <v>3610</v>
      </c>
      <c r="EP184" s="811">
        <v>3610</v>
      </c>
      <c r="EQ184" s="810">
        <v>3610</v>
      </c>
      <c r="ER184" s="810">
        <v>3610</v>
      </c>
      <c r="ES184" s="810">
        <v>3610</v>
      </c>
      <c r="ET184" s="837">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9" t="s">
        <v>1145</v>
      </c>
      <c r="EM185" s="319" t="s">
        <v>1144</v>
      </c>
      <c r="EN185" s="275" t="s">
        <v>305</v>
      </c>
      <c r="EO185" s="275">
        <v>0</v>
      </c>
      <c r="EP185" s="275">
        <v>1</v>
      </c>
      <c r="EQ185" s="330">
        <v>0.25</v>
      </c>
      <c r="ER185" s="844">
        <v>0</v>
      </c>
      <c r="ES185" s="844">
        <v>0</v>
      </c>
      <c r="ET185" s="845">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5" t="s">
        <v>1152</v>
      </c>
      <c r="EM186" s="319" t="s">
        <v>1149</v>
      </c>
      <c r="EN186" s="275" t="s">
        <v>1150</v>
      </c>
      <c r="EO186" s="275">
        <v>0</v>
      </c>
      <c r="EP186" s="275">
        <v>1</v>
      </c>
      <c r="EQ186" s="277">
        <v>0.5</v>
      </c>
      <c r="ER186" s="816">
        <v>0.3</v>
      </c>
      <c r="ES186" s="816">
        <v>0.2</v>
      </c>
      <c r="ET186" s="827">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5" t="s">
        <v>1156</v>
      </c>
      <c r="EM187" s="319" t="s">
        <v>1154</v>
      </c>
      <c r="EN187" s="275" t="s">
        <v>1155</v>
      </c>
      <c r="EO187" s="275">
        <v>0</v>
      </c>
      <c r="EP187" s="277">
        <v>100</v>
      </c>
      <c r="EQ187" s="277">
        <v>10</v>
      </c>
      <c r="ER187" s="277">
        <v>30</v>
      </c>
      <c r="ES187" s="277">
        <v>30</v>
      </c>
      <c r="ET187" s="830">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5" t="s">
        <v>1160</v>
      </c>
      <c r="EM188" s="319" t="s">
        <v>1158</v>
      </c>
      <c r="EN188" s="275" t="s">
        <v>1159</v>
      </c>
      <c r="EO188" s="387">
        <v>0</v>
      </c>
      <c r="EP188" s="387">
        <v>1</v>
      </c>
      <c r="EQ188" s="276">
        <v>0</v>
      </c>
      <c r="ER188" s="816">
        <v>0.3</v>
      </c>
      <c r="ES188" s="816">
        <v>0.4</v>
      </c>
      <c r="ET188" s="825">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5" t="s">
        <v>1164</v>
      </c>
      <c r="EM189" s="319" t="s">
        <v>1162</v>
      </c>
      <c r="EN189" s="275" t="s">
        <v>1163</v>
      </c>
      <c r="EO189" s="387">
        <v>0</v>
      </c>
      <c r="EP189" s="387">
        <v>2</v>
      </c>
      <c r="EQ189" s="277">
        <v>0</v>
      </c>
      <c r="ER189" s="816">
        <v>0.5</v>
      </c>
      <c r="ES189" s="277">
        <v>1</v>
      </c>
      <c r="ET189" s="825">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5" t="s">
        <v>1168</v>
      </c>
      <c r="EM190" s="319" t="s">
        <v>1166</v>
      </c>
      <c r="EN190" s="275" t="s">
        <v>1167</v>
      </c>
      <c r="EO190" s="387">
        <v>0</v>
      </c>
      <c r="EP190" s="387">
        <v>1</v>
      </c>
      <c r="EQ190" s="330">
        <v>0.25</v>
      </c>
      <c r="ER190" s="330">
        <v>0.25</v>
      </c>
      <c r="ES190" s="330">
        <v>0.25</v>
      </c>
      <c r="ET190" s="826">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5" t="s">
        <v>1172</v>
      </c>
      <c r="EM191" s="319" t="s">
        <v>1170</v>
      </c>
      <c r="EN191" s="275" t="s">
        <v>1171</v>
      </c>
      <c r="EO191" s="838">
        <v>435</v>
      </c>
      <c r="EP191" s="838">
        <v>450</v>
      </c>
      <c r="EQ191" s="810">
        <v>1</v>
      </c>
      <c r="ER191" s="815">
        <v>3</v>
      </c>
      <c r="ES191" s="815">
        <v>9</v>
      </c>
      <c r="ET191" s="837">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9" t="s">
        <v>1178</v>
      </c>
      <c r="EM192" s="319" t="s">
        <v>1176</v>
      </c>
      <c r="EN192" s="275" t="s">
        <v>1177</v>
      </c>
      <c r="EO192" s="275">
        <v>0</v>
      </c>
      <c r="EP192" s="275">
        <v>1</v>
      </c>
      <c r="EQ192" s="276">
        <v>1</v>
      </c>
      <c r="ER192" s="276">
        <v>1</v>
      </c>
      <c r="ES192" s="276">
        <v>1</v>
      </c>
      <c r="ET192" s="827">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9" t="s">
        <v>1182</v>
      </c>
      <c r="EM193" s="319" t="s">
        <v>1180</v>
      </c>
      <c r="EN193" s="275" t="s">
        <v>1181</v>
      </c>
      <c r="EO193" s="275">
        <v>0</v>
      </c>
      <c r="EP193" s="275">
        <v>1</v>
      </c>
      <c r="EQ193" s="276">
        <v>1</v>
      </c>
      <c r="ER193" s="276">
        <v>1</v>
      </c>
      <c r="ES193" s="276">
        <v>1</v>
      </c>
      <c r="ET193" s="827">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9" t="s">
        <v>1186</v>
      </c>
      <c r="EM194" s="319" t="s">
        <v>1184</v>
      </c>
      <c r="EN194" s="275" t="s">
        <v>1185</v>
      </c>
      <c r="EO194" s="387">
        <v>2</v>
      </c>
      <c r="EP194" s="387">
        <v>2</v>
      </c>
      <c r="EQ194" s="810">
        <v>0</v>
      </c>
      <c r="ER194" s="815">
        <v>0</v>
      </c>
      <c r="ES194" s="810">
        <v>1</v>
      </c>
      <c r="ET194" s="831">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9" t="s">
        <v>1193</v>
      </c>
      <c r="EM195" s="319" t="s">
        <v>1191</v>
      </c>
      <c r="EN195" s="275" t="s">
        <v>1192</v>
      </c>
      <c r="EO195" s="275">
        <v>800</v>
      </c>
      <c r="EP195" s="811">
        <v>2800</v>
      </c>
      <c r="EQ195" s="810">
        <v>100</v>
      </c>
      <c r="ER195" s="816">
        <v>1</v>
      </c>
      <c r="ES195" s="815">
        <v>50</v>
      </c>
      <c r="ET195" s="831">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9" t="s">
        <v>1198</v>
      </c>
      <c r="EM196" s="319" t="s">
        <v>1196</v>
      </c>
      <c r="EN196" s="275" t="s">
        <v>1197</v>
      </c>
      <c r="EO196" s="275">
        <v>0</v>
      </c>
      <c r="EP196" s="275">
        <v>400</v>
      </c>
      <c r="EQ196" s="276">
        <v>0</v>
      </c>
      <c r="ER196" s="815">
        <v>0</v>
      </c>
      <c r="ES196" s="815">
        <v>100</v>
      </c>
      <c r="ET196" s="831">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9" t="s">
        <v>1202</v>
      </c>
      <c r="EM197" s="319" t="s">
        <v>1200</v>
      </c>
      <c r="EN197" s="275" t="s">
        <v>1201</v>
      </c>
      <c r="EO197" s="275">
        <v>0</v>
      </c>
      <c r="EP197" s="275">
        <v>100</v>
      </c>
      <c r="EQ197" s="276">
        <v>0</v>
      </c>
      <c r="ER197" s="815">
        <v>0</v>
      </c>
      <c r="ES197" s="815">
        <v>30</v>
      </c>
      <c r="ET197" s="831">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9" t="s">
        <v>1207</v>
      </c>
      <c r="EM198" s="319" t="s">
        <v>1205</v>
      </c>
      <c r="EN198" s="275" t="s">
        <v>1206</v>
      </c>
      <c r="EO198" s="275">
        <v>0</v>
      </c>
      <c r="EP198" s="275">
        <v>1</v>
      </c>
      <c r="EQ198" s="330">
        <v>0</v>
      </c>
      <c r="ER198" s="817">
        <v>0</v>
      </c>
      <c r="ES198" s="330">
        <v>0.5</v>
      </c>
      <c r="ET198" s="828">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9" t="s">
        <v>1211</v>
      </c>
      <c r="EM199" s="319" t="s">
        <v>1209</v>
      </c>
      <c r="EN199" s="275" t="s">
        <v>1905</v>
      </c>
      <c r="EO199" s="277">
        <v>30</v>
      </c>
      <c r="EP199" s="809">
        <v>100</v>
      </c>
      <c r="EQ199" s="809">
        <v>0</v>
      </c>
      <c r="ER199" s="817">
        <v>80</v>
      </c>
      <c r="ES199" s="815">
        <v>20</v>
      </c>
      <c r="ET199" s="828">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9" t="s">
        <v>1215</v>
      </c>
      <c r="EM200" s="319" t="s">
        <v>1213</v>
      </c>
      <c r="EN200" s="275" t="s">
        <v>1214</v>
      </c>
      <c r="EO200" s="275">
        <v>0</v>
      </c>
      <c r="EP200" s="275">
        <v>1</v>
      </c>
      <c r="EQ200" s="330">
        <v>0.51</v>
      </c>
      <c r="ER200" s="330">
        <v>0.16</v>
      </c>
      <c r="ES200" s="330">
        <v>0.16</v>
      </c>
      <c r="ET200" s="826">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4" t="s">
        <v>1222</v>
      </c>
      <c r="EM201" s="319" t="s">
        <v>1220</v>
      </c>
      <c r="EN201" s="275" t="s">
        <v>282</v>
      </c>
      <c r="EO201" s="275">
        <v>0</v>
      </c>
      <c r="EP201" s="275">
        <v>1</v>
      </c>
      <c r="EQ201" s="330">
        <v>0.25</v>
      </c>
      <c r="ER201" s="817">
        <v>0.13</v>
      </c>
      <c r="ES201" s="817">
        <v>0.37</v>
      </c>
      <c r="ET201" s="826">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4" t="s">
        <v>1226</v>
      </c>
      <c r="EM202" s="319" t="s">
        <v>1224</v>
      </c>
      <c r="EN202" s="275" t="s">
        <v>1225</v>
      </c>
      <c r="EO202" s="275">
        <v>2</v>
      </c>
      <c r="EP202" s="275">
        <v>2</v>
      </c>
      <c r="EQ202" s="277">
        <v>0</v>
      </c>
      <c r="ER202" s="330">
        <v>0.75</v>
      </c>
      <c r="ES202" s="330">
        <v>0.75</v>
      </c>
      <c r="ET202" s="830">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4" t="s">
        <v>1230</v>
      </c>
      <c r="EM203" s="319" t="s">
        <v>1228</v>
      </c>
      <c r="EN203" s="275" t="s">
        <v>1229</v>
      </c>
      <c r="EO203" s="689">
        <v>0.25</v>
      </c>
      <c r="EP203" s="387">
        <v>1</v>
      </c>
      <c r="EQ203" s="276">
        <v>0</v>
      </c>
      <c r="ER203" s="817">
        <v>0</v>
      </c>
      <c r="ES203" s="277">
        <v>0.5</v>
      </c>
      <c r="ET203" s="828">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4" t="s">
        <v>1234</v>
      </c>
      <c r="EM204" s="319" t="s">
        <v>1232</v>
      </c>
      <c r="EN204" s="275" t="s">
        <v>1233</v>
      </c>
      <c r="EO204" s="387">
        <v>20</v>
      </c>
      <c r="EP204" s="387">
        <v>20</v>
      </c>
      <c r="EQ204" s="276">
        <v>4</v>
      </c>
      <c r="ER204" s="276">
        <v>6</v>
      </c>
      <c r="ES204" s="815">
        <v>6</v>
      </c>
      <c r="ET204" s="831">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4" t="s">
        <v>1238</v>
      </c>
      <c r="EM205" s="319" t="s">
        <v>1236</v>
      </c>
      <c r="EN205" s="275" t="s">
        <v>1237</v>
      </c>
      <c r="EO205" s="387">
        <v>1</v>
      </c>
      <c r="EP205" s="387">
        <v>1</v>
      </c>
      <c r="EQ205" s="276">
        <v>0</v>
      </c>
      <c r="ER205" s="817">
        <v>0.25</v>
      </c>
      <c r="ES205" s="817">
        <v>0.38</v>
      </c>
      <c r="ET205" s="828">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9" t="s">
        <v>1244</v>
      </c>
      <c r="EM206" s="319" t="s">
        <v>1242</v>
      </c>
      <c r="EN206" s="275" t="s">
        <v>1243</v>
      </c>
      <c r="EO206" s="275">
        <v>0</v>
      </c>
      <c r="EP206" s="275">
        <v>1</v>
      </c>
      <c r="EQ206" s="276">
        <v>0</v>
      </c>
      <c r="ER206" s="816">
        <v>0</v>
      </c>
      <c r="ES206" s="816">
        <v>0.5</v>
      </c>
      <c r="ET206" s="825">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9" t="s">
        <v>1247</v>
      </c>
      <c r="EM207" s="319" t="s">
        <v>1246</v>
      </c>
      <c r="EN207" s="275" t="s">
        <v>874</v>
      </c>
      <c r="EO207" s="275">
        <v>1</v>
      </c>
      <c r="EP207" s="275">
        <v>1</v>
      </c>
      <c r="EQ207" s="277">
        <v>0.2</v>
      </c>
      <c r="ER207" s="277">
        <v>0.3</v>
      </c>
      <c r="ES207" s="277">
        <v>0.3</v>
      </c>
      <c r="ET207" s="830">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9" t="s">
        <v>1251</v>
      </c>
      <c r="EM208" s="319" t="s">
        <v>1249</v>
      </c>
      <c r="EN208" s="275" t="s">
        <v>1250</v>
      </c>
      <c r="EO208" s="387">
        <v>24</v>
      </c>
      <c r="EP208" s="387">
        <v>80</v>
      </c>
      <c r="EQ208" s="276">
        <v>0</v>
      </c>
      <c r="ER208" s="815">
        <v>4</v>
      </c>
      <c r="ES208" s="815">
        <v>26</v>
      </c>
      <c r="ET208" s="831">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9" t="s">
        <v>1255</v>
      </c>
      <c r="EM209" s="319" t="s">
        <v>1253</v>
      </c>
      <c r="EN209" s="275" t="s">
        <v>1254</v>
      </c>
      <c r="EO209" s="838">
        <v>51</v>
      </c>
      <c r="EP209" s="838">
        <v>65</v>
      </c>
      <c r="EQ209" s="810">
        <v>0</v>
      </c>
      <c r="ER209" s="815">
        <v>3</v>
      </c>
      <c r="ES209" s="810">
        <v>6</v>
      </c>
      <c r="ET209" s="831">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9" t="s">
        <v>1259</v>
      </c>
      <c r="EM210" s="319" t="s">
        <v>1257</v>
      </c>
      <c r="EN210" s="275" t="s">
        <v>1258</v>
      </c>
      <c r="EO210" s="387">
        <v>0</v>
      </c>
      <c r="EP210" s="387">
        <v>1</v>
      </c>
      <c r="EQ210" s="276">
        <v>0</v>
      </c>
      <c r="ER210" s="277">
        <v>0.2</v>
      </c>
      <c r="ES210" s="277">
        <v>0.5</v>
      </c>
      <c r="ET210" s="830">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9" t="s">
        <v>1265</v>
      </c>
      <c r="EM211" s="319" t="s">
        <v>1263</v>
      </c>
      <c r="EN211" s="275" t="s">
        <v>1264</v>
      </c>
      <c r="EO211" s="275">
        <v>1</v>
      </c>
      <c r="EP211" s="275">
        <v>1</v>
      </c>
      <c r="EQ211" s="276">
        <v>0</v>
      </c>
      <c r="ER211" s="817">
        <v>0.25</v>
      </c>
      <c r="ES211" s="816">
        <v>0.5</v>
      </c>
      <c r="ET211" s="828">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9" t="s">
        <v>1269</v>
      </c>
      <c r="EM212" s="319" t="s">
        <v>1267</v>
      </c>
      <c r="EN212" s="275" t="s">
        <v>1268</v>
      </c>
      <c r="EO212" s="275">
        <v>0</v>
      </c>
      <c r="EP212" s="275">
        <v>1</v>
      </c>
      <c r="EQ212" s="277">
        <v>0.1</v>
      </c>
      <c r="ER212" s="817">
        <v>0.9</v>
      </c>
      <c r="ES212" s="330">
        <v>0</v>
      </c>
      <c r="ET212" s="830">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9" t="s">
        <v>1273</v>
      </c>
      <c r="EM213" s="319" t="s">
        <v>1267</v>
      </c>
      <c r="EN213" s="275" t="s">
        <v>1272</v>
      </c>
      <c r="EO213" s="275">
        <v>0</v>
      </c>
      <c r="EP213" s="811">
        <v>1</v>
      </c>
      <c r="EQ213" s="813">
        <v>0</v>
      </c>
      <c r="ER213" s="817">
        <v>0.3</v>
      </c>
      <c r="ES213" s="813">
        <v>0.35</v>
      </c>
      <c r="ET213" s="848">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9" t="s">
        <v>1277</v>
      </c>
      <c r="EM214" s="818" t="s">
        <v>1275</v>
      </c>
      <c r="EN214" s="274" t="s">
        <v>1276</v>
      </c>
      <c r="EO214" s="274">
        <v>2</v>
      </c>
      <c r="EP214" s="274">
        <v>2</v>
      </c>
      <c r="EQ214" s="491">
        <v>0</v>
      </c>
      <c r="ER214" s="491">
        <v>0</v>
      </c>
      <c r="ES214" s="815">
        <v>1</v>
      </c>
      <c r="ET214" s="831">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9" t="s">
        <v>1281</v>
      </c>
      <c r="EM215" s="319" t="s">
        <v>1279</v>
      </c>
      <c r="EN215" s="275" t="s">
        <v>1280</v>
      </c>
      <c r="EO215" s="275">
        <v>6</v>
      </c>
      <c r="EP215" s="275">
        <v>8</v>
      </c>
      <c r="EQ215" s="276">
        <v>2</v>
      </c>
      <c r="ER215" s="276">
        <v>2</v>
      </c>
      <c r="ES215" s="276">
        <v>2</v>
      </c>
      <c r="ET215" s="827">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9" t="s">
        <v>1284</v>
      </c>
      <c r="EM216" s="319" t="s">
        <v>1283</v>
      </c>
      <c r="EN216" s="275" t="s">
        <v>305</v>
      </c>
      <c r="EO216" s="275">
        <v>1</v>
      </c>
      <c r="EP216" s="275">
        <v>1</v>
      </c>
      <c r="EQ216" s="330">
        <v>0.25</v>
      </c>
      <c r="ER216" s="330">
        <v>0.25</v>
      </c>
      <c r="ES216" s="330">
        <v>0.25</v>
      </c>
      <c r="ET216" s="826">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9" t="s">
        <v>1288</v>
      </c>
      <c r="EM217" s="319" t="s">
        <v>1286</v>
      </c>
      <c r="EN217" s="275" t="s">
        <v>1287</v>
      </c>
      <c r="EO217" s="275">
        <v>0.05</v>
      </c>
      <c r="EP217" s="811">
        <v>0.7</v>
      </c>
      <c r="EQ217" s="809">
        <v>0.1</v>
      </c>
      <c r="ER217" s="817">
        <v>0.2</v>
      </c>
      <c r="ES217" s="816">
        <v>0.2</v>
      </c>
      <c r="ET217" s="825">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4" t="s">
        <v>1294</v>
      </c>
      <c r="EM218" s="319" t="s">
        <v>1292</v>
      </c>
      <c r="EN218" s="275" t="s">
        <v>1293</v>
      </c>
      <c r="EO218" s="275">
        <v>0</v>
      </c>
      <c r="EP218" s="275">
        <v>1</v>
      </c>
      <c r="EQ218" s="330">
        <v>0</v>
      </c>
      <c r="ER218" s="817">
        <v>0</v>
      </c>
      <c r="ES218" s="277">
        <v>0.5</v>
      </c>
      <c r="ET218" s="825">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4" t="s">
        <v>1298</v>
      </c>
      <c r="EM219" s="319" t="s">
        <v>1296</v>
      </c>
      <c r="EN219" s="275" t="s">
        <v>1297</v>
      </c>
      <c r="EO219" s="275">
        <v>35</v>
      </c>
      <c r="EP219" s="275">
        <v>40</v>
      </c>
      <c r="EQ219" s="276">
        <v>10</v>
      </c>
      <c r="ER219" s="276">
        <v>10</v>
      </c>
      <c r="ES219" s="276">
        <v>10</v>
      </c>
      <c r="ET219" s="827">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4" t="s">
        <v>1301</v>
      </c>
      <c r="EM220" s="319" t="s">
        <v>1300</v>
      </c>
      <c r="EN220" s="275" t="s">
        <v>170</v>
      </c>
      <c r="EO220" s="275">
        <v>0</v>
      </c>
      <c r="EP220" s="275">
        <v>4</v>
      </c>
      <c r="EQ220" s="276">
        <v>1</v>
      </c>
      <c r="ER220" s="276">
        <v>1</v>
      </c>
      <c r="ES220" s="276">
        <v>1</v>
      </c>
      <c r="ET220" s="827">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4" t="s">
        <v>1307</v>
      </c>
      <c r="EM221" s="818" t="s">
        <v>1305</v>
      </c>
      <c r="EN221" s="274" t="s">
        <v>1306</v>
      </c>
      <c r="EO221" s="275">
        <v>1</v>
      </c>
      <c r="EP221" s="275">
        <v>1</v>
      </c>
      <c r="EQ221" s="330">
        <v>0.25</v>
      </c>
      <c r="ER221" s="330">
        <v>0.75</v>
      </c>
      <c r="ES221" s="276">
        <v>0</v>
      </c>
      <c r="ET221" s="827">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4" t="s">
        <v>1310</v>
      </c>
      <c r="EM222" s="818" t="s">
        <v>1305</v>
      </c>
      <c r="EN222" s="274" t="s">
        <v>1309</v>
      </c>
      <c r="EO222" s="275">
        <v>1</v>
      </c>
      <c r="EP222" s="275">
        <v>1</v>
      </c>
      <c r="EQ222" s="330">
        <v>0.25</v>
      </c>
      <c r="ER222" s="330">
        <v>0.25</v>
      </c>
      <c r="ES222" s="330">
        <v>0.25</v>
      </c>
      <c r="ET222" s="826">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4" t="s">
        <v>1314</v>
      </c>
      <c r="EM223" s="319" t="s">
        <v>1312</v>
      </c>
      <c r="EN223" s="275" t="s">
        <v>1313</v>
      </c>
      <c r="EO223" s="275">
        <v>3</v>
      </c>
      <c r="EP223" s="275">
        <v>3</v>
      </c>
      <c r="EQ223" s="276">
        <v>0</v>
      </c>
      <c r="ER223" s="276">
        <v>1</v>
      </c>
      <c r="ES223" s="276">
        <v>1</v>
      </c>
      <c r="ET223" s="827">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4" t="s">
        <v>1318</v>
      </c>
      <c r="EM224" s="818" t="s">
        <v>1316</v>
      </c>
      <c r="EN224" s="274" t="s">
        <v>1317</v>
      </c>
      <c r="EO224" s="275">
        <v>0.3</v>
      </c>
      <c r="EP224" s="275">
        <v>1</v>
      </c>
      <c r="EQ224" s="277">
        <v>0.2</v>
      </c>
      <c r="ER224" s="816">
        <v>0.2</v>
      </c>
      <c r="ES224" s="817">
        <v>0.3</v>
      </c>
      <c r="ET224" s="828">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4" t="s">
        <v>1322</v>
      </c>
      <c r="EM225" s="818" t="s">
        <v>1316</v>
      </c>
      <c r="EN225" s="274" t="s">
        <v>1321</v>
      </c>
      <c r="EO225" s="275">
        <v>0</v>
      </c>
      <c r="EP225" s="275">
        <v>1</v>
      </c>
      <c r="EQ225" s="330">
        <v>0</v>
      </c>
      <c r="ER225" s="817">
        <v>0</v>
      </c>
      <c r="ES225" s="817">
        <v>0.5</v>
      </c>
      <c r="ET225" s="828">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4" t="s">
        <v>1326</v>
      </c>
      <c r="EM226" s="319" t="s">
        <v>1324</v>
      </c>
      <c r="EN226" s="275" t="s">
        <v>1325</v>
      </c>
      <c r="EO226" s="275">
        <v>1</v>
      </c>
      <c r="EP226" s="275">
        <v>1</v>
      </c>
      <c r="EQ226" s="330">
        <v>0.25</v>
      </c>
      <c r="ER226" s="330">
        <v>0.25</v>
      </c>
      <c r="ES226" s="330">
        <v>0.25</v>
      </c>
      <c r="ET226" s="826">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4" t="s">
        <v>1330</v>
      </c>
      <c r="EM227" s="319" t="s">
        <v>1328</v>
      </c>
      <c r="EN227" s="275" t="s">
        <v>1329</v>
      </c>
      <c r="EO227" s="275">
        <v>0.25</v>
      </c>
      <c r="EP227" s="275">
        <v>1</v>
      </c>
      <c r="EQ227" s="277">
        <v>0.2</v>
      </c>
      <c r="ER227" s="277">
        <v>0.3</v>
      </c>
      <c r="ES227" s="330">
        <v>0.25</v>
      </c>
      <c r="ET227" s="826">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4" t="s">
        <v>1334</v>
      </c>
      <c r="EM228" s="319" t="s">
        <v>1332</v>
      </c>
      <c r="EN228" s="275" t="s">
        <v>1333</v>
      </c>
      <c r="EO228" s="275">
        <v>1</v>
      </c>
      <c r="EP228" s="275">
        <v>4</v>
      </c>
      <c r="EQ228" s="276">
        <v>0</v>
      </c>
      <c r="ER228" s="815">
        <v>1</v>
      </c>
      <c r="ES228" s="815">
        <v>3</v>
      </c>
      <c r="ET228" s="831">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9" t="s">
        <v>1341</v>
      </c>
      <c r="EM229" s="319" t="s">
        <v>1339</v>
      </c>
      <c r="EN229" s="275" t="s">
        <v>1340</v>
      </c>
      <c r="EO229" s="275">
        <v>0</v>
      </c>
      <c r="EP229" s="275">
        <v>23</v>
      </c>
      <c r="EQ229" s="276">
        <v>4</v>
      </c>
      <c r="ER229" s="815">
        <v>10</v>
      </c>
      <c r="ES229" s="815">
        <v>6</v>
      </c>
      <c r="ET229" s="831">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4" t="s">
        <v>1350</v>
      </c>
      <c r="EM230" s="319" t="s">
        <v>1348</v>
      </c>
      <c r="EN230" s="275" t="s">
        <v>1349</v>
      </c>
      <c r="EO230" s="275">
        <v>3</v>
      </c>
      <c r="EP230" s="275">
        <v>3</v>
      </c>
      <c r="EQ230" s="277">
        <v>0.2</v>
      </c>
      <c r="ER230" s="816">
        <v>0.2</v>
      </c>
      <c r="ES230" s="816">
        <v>1.4</v>
      </c>
      <c r="ET230" s="825">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4" t="s">
        <v>1355</v>
      </c>
      <c r="EM231" s="319" t="s">
        <v>1353</v>
      </c>
      <c r="EN231" s="275" t="s">
        <v>1354</v>
      </c>
      <c r="EO231" s="275">
        <v>0</v>
      </c>
      <c r="EP231" s="276">
        <v>80</v>
      </c>
      <c r="EQ231" s="276">
        <v>0</v>
      </c>
      <c r="ER231" s="816">
        <v>0</v>
      </c>
      <c r="ES231" s="277">
        <v>20</v>
      </c>
      <c r="ET231" s="825">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4" t="s">
        <v>1358</v>
      </c>
      <c r="EM232" s="319" t="s">
        <v>1357</v>
      </c>
      <c r="EN232" s="275" t="s">
        <v>305</v>
      </c>
      <c r="EO232" s="387">
        <v>1</v>
      </c>
      <c r="EP232" s="387">
        <v>1</v>
      </c>
      <c r="EQ232" s="277">
        <v>0.5</v>
      </c>
      <c r="ER232" s="816">
        <v>0.2</v>
      </c>
      <c r="ES232" s="816">
        <v>0.2</v>
      </c>
      <c r="ET232" s="825">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4" t="s">
        <v>1362</v>
      </c>
      <c r="EM233" s="818" t="s">
        <v>1360</v>
      </c>
      <c r="EN233" s="274" t="s">
        <v>1361</v>
      </c>
      <c r="EO233" s="387">
        <v>0</v>
      </c>
      <c r="EP233" s="387">
        <v>1</v>
      </c>
      <c r="EQ233" s="276">
        <v>0</v>
      </c>
      <c r="ER233" s="816">
        <v>0.4</v>
      </c>
      <c r="ES233" s="816">
        <v>0.6</v>
      </c>
      <c r="ET233" s="827">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4" t="s">
        <v>1366</v>
      </c>
      <c r="EM234" s="818" t="s">
        <v>1360</v>
      </c>
      <c r="EN234" s="274" t="s">
        <v>1365</v>
      </c>
      <c r="EO234" s="387">
        <v>0</v>
      </c>
      <c r="EP234" s="387">
        <v>1</v>
      </c>
      <c r="EQ234" s="277">
        <v>0.1</v>
      </c>
      <c r="ER234" s="277">
        <v>0.9</v>
      </c>
      <c r="ES234" s="276">
        <v>0</v>
      </c>
      <c r="ET234" s="827">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4" t="s">
        <v>1370</v>
      </c>
      <c r="EM235" s="818" t="s">
        <v>1360</v>
      </c>
      <c r="EN235" s="274" t="s">
        <v>1369</v>
      </c>
      <c r="EO235" s="387">
        <v>0</v>
      </c>
      <c r="EP235" s="387">
        <v>1</v>
      </c>
      <c r="EQ235" s="276">
        <v>0</v>
      </c>
      <c r="ER235" s="276">
        <v>1</v>
      </c>
      <c r="ES235" s="276">
        <v>0</v>
      </c>
      <c r="ET235" s="827">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4" t="s">
        <v>1374</v>
      </c>
      <c r="EM236" s="818" t="s">
        <v>1372</v>
      </c>
      <c r="EN236" s="274" t="s">
        <v>1373</v>
      </c>
      <c r="EO236" s="387">
        <v>0</v>
      </c>
      <c r="EP236" s="812">
        <v>0.3</v>
      </c>
      <c r="EQ236" s="813">
        <v>0.05</v>
      </c>
      <c r="ER236" s="813">
        <v>0.05</v>
      </c>
      <c r="ES236" s="809">
        <v>0.1</v>
      </c>
      <c r="ET236" s="832">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4" t="s">
        <v>1378</v>
      </c>
      <c r="EM237" s="818" t="s">
        <v>1376</v>
      </c>
      <c r="EN237" s="274" t="s">
        <v>1377</v>
      </c>
      <c r="EO237" s="387">
        <v>0</v>
      </c>
      <c r="EP237" s="387">
        <v>1</v>
      </c>
      <c r="EQ237" s="277">
        <v>0.3</v>
      </c>
      <c r="ER237" s="816">
        <v>0</v>
      </c>
      <c r="ES237" s="816">
        <v>0.3</v>
      </c>
      <c r="ET237" s="825">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4" t="s">
        <v>1382</v>
      </c>
      <c r="EM238" s="818" t="s">
        <v>1376</v>
      </c>
      <c r="EN238" s="274" t="s">
        <v>1381</v>
      </c>
      <c r="EO238" s="387">
        <v>0</v>
      </c>
      <c r="EP238" s="387">
        <v>1</v>
      </c>
      <c r="EQ238" s="276">
        <v>0</v>
      </c>
      <c r="ER238" s="815">
        <v>0</v>
      </c>
      <c r="ES238" s="276">
        <v>0</v>
      </c>
      <c r="ET238" s="831">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4" t="s">
        <v>1386</v>
      </c>
      <c r="EM239" s="319" t="s">
        <v>1384</v>
      </c>
      <c r="EN239" s="275" t="s">
        <v>1385</v>
      </c>
      <c r="EO239" s="387">
        <v>1</v>
      </c>
      <c r="EP239" s="838">
        <v>4</v>
      </c>
      <c r="EQ239" s="276">
        <v>1</v>
      </c>
      <c r="ER239" s="276">
        <v>1</v>
      </c>
      <c r="ES239" s="276">
        <v>1</v>
      </c>
      <c r="ET239" s="827">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9" t="s">
        <v>1393</v>
      </c>
      <c r="EM240" s="319" t="s">
        <v>1391</v>
      </c>
      <c r="EN240" s="275" t="s">
        <v>1392</v>
      </c>
      <c r="EO240" s="275">
        <v>0</v>
      </c>
      <c r="EP240" s="275">
        <v>5</v>
      </c>
      <c r="EQ240" s="276">
        <v>1</v>
      </c>
      <c r="ER240" s="815">
        <v>3</v>
      </c>
      <c r="ES240" s="816">
        <v>0.9</v>
      </c>
      <c r="ET240" s="825">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9" t="s">
        <v>1397</v>
      </c>
      <c r="EM241" s="818" t="s">
        <v>1395</v>
      </c>
      <c r="EN241" s="274" t="s">
        <v>1396</v>
      </c>
      <c r="EO241" s="275">
        <v>0</v>
      </c>
      <c r="EP241" s="275">
        <v>1</v>
      </c>
      <c r="EQ241" s="276">
        <v>0</v>
      </c>
      <c r="ER241" s="816">
        <v>0.5</v>
      </c>
      <c r="ES241" s="816">
        <v>0.5</v>
      </c>
      <c r="ET241" s="827">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9" t="s">
        <v>1400</v>
      </c>
      <c r="EM242" s="818" t="s">
        <v>1395</v>
      </c>
      <c r="EN242" s="811" t="s">
        <v>1399</v>
      </c>
      <c r="EO242" s="811">
        <v>5</v>
      </c>
      <c r="EP242" s="811">
        <v>1</v>
      </c>
      <c r="EQ242" s="810">
        <v>0</v>
      </c>
      <c r="ER242" s="816">
        <v>0.2</v>
      </c>
      <c r="ES242" s="816">
        <v>0.8</v>
      </c>
      <c r="ET242" s="837">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9" t="s">
        <v>1404</v>
      </c>
      <c r="EM243" s="319" t="s">
        <v>1402</v>
      </c>
      <c r="EN243" s="275" t="s">
        <v>1403</v>
      </c>
      <c r="EO243" s="689">
        <v>0.01</v>
      </c>
      <c r="EP243" s="654">
        <v>0.5</v>
      </c>
      <c r="EQ243" s="276">
        <v>0</v>
      </c>
      <c r="ER243" s="277">
        <v>0.2</v>
      </c>
      <c r="ES243" s="277">
        <v>0.2</v>
      </c>
      <c r="ET243" s="830">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9" t="s">
        <v>1407</v>
      </c>
      <c r="EM244" s="818" t="s">
        <v>1406</v>
      </c>
      <c r="EN244" s="274" t="s">
        <v>1377</v>
      </c>
      <c r="EO244" s="387">
        <v>0</v>
      </c>
      <c r="EP244" s="387">
        <v>1</v>
      </c>
      <c r="EQ244" s="277">
        <v>0.3</v>
      </c>
      <c r="ER244" s="816">
        <v>0.1</v>
      </c>
      <c r="ES244" s="816">
        <v>0.6</v>
      </c>
      <c r="ET244" s="827">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9" t="s">
        <v>1409</v>
      </c>
      <c r="EM245" s="818" t="s">
        <v>1406</v>
      </c>
      <c r="EN245" s="274" t="s">
        <v>1381</v>
      </c>
      <c r="EO245" s="387">
        <v>0</v>
      </c>
      <c r="EP245" s="387">
        <v>1</v>
      </c>
      <c r="EQ245" s="277">
        <v>0.1</v>
      </c>
      <c r="ER245" s="816">
        <v>0</v>
      </c>
      <c r="ES245" s="816">
        <v>0.2</v>
      </c>
      <c r="ET245" s="825">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9" t="s">
        <v>1413</v>
      </c>
      <c r="EM246" s="818" t="s">
        <v>1411</v>
      </c>
      <c r="EN246" s="274" t="s">
        <v>1412</v>
      </c>
      <c r="EO246" s="654">
        <v>0.4</v>
      </c>
      <c r="EP246" s="387">
        <v>1</v>
      </c>
      <c r="EQ246" s="277">
        <v>0.8</v>
      </c>
      <c r="ER246" s="277">
        <v>0.2</v>
      </c>
      <c r="ES246" s="276">
        <v>0</v>
      </c>
      <c r="ET246" s="827">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9" t="s">
        <v>1417</v>
      </c>
      <c r="EM247" s="818" t="s">
        <v>1411</v>
      </c>
      <c r="EN247" s="274" t="s">
        <v>1416</v>
      </c>
      <c r="EO247" s="387">
        <v>0</v>
      </c>
      <c r="EP247" s="387">
        <v>1</v>
      </c>
      <c r="EQ247" s="276">
        <v>0</v>
      </c>
      <c r="ER247" s="816">
        <v>0.2</v>
      </c>
      <c r="ES247" s="816">
        <v>0.6</v>
      </c>
      <c r="ET247" s="825">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9" t="s">
        <v>1420</v>
      </c>
      <c r="EM248" s="319" t="s">
        <v>1419</v>
      </c>
      <c r="EN248" s="275" t="s">
        <v>1385</v>
      </c>
      <c r="EO248" s="387">
        <v>0</v>
      </c>
      <c r="EP248" s="387">
        <v>4</v>
      </c>
      <c r="EQ248" s="276">
        <v>1</v>
      </c>
      <c r="ER248" s="276">
        <v>1</v>
      </c>
      <c r="ES248" s="276">
        <v>1</v>
      </c>
      <c r="ET248" s="827">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9" t="s">
        <v>1426</v>
      </c>
      <c r="EM249" s="319" t="s">
        <v>1425</v>
      </c>
      <c r="EN249" s="275" t="s">
        <v>1385</v>
      </c>
      <c r="EO249" s="275">
        <v>0</v>
      </c>
      <c r="EP249" s="275">
        <v>4</v>
      </c>
      <c r="EQ249" s="276">
        <v>1</v>
      </c>
      <c r="ER249" s="276">
        <v>1</v>
      </c>
      <c r="ES249" s="276">
        <v>1</v>
      </c>
      <c r="ET249" s="827">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9" t="s">
        <v>1430</v>
      </c>
      <c r="EM250" s="319" t="s">
        <v>1428</v>
      </c>
      <c r="EN250" s="275" t="s">
        <v>1429</v>
      </c>
      <c r="EO250" s="275">
        <v>7</v>
      </c>
      <c r="EP250" s="275">
        <v>3</v>
      </c>
      <c r="EQ250" s="277">
        <v>0.5</v>
      </c>
      <c r="ER250" s="815">
        <v>1</v>
      </c>
      <c r="ES250" s="276">
        <v>1</v>
      </c>
      <c r="ET250" s="825">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9" t="s">
        <v>1434</v>
      </c>
      <c r="EM251" s="319" t="s">
        <v>1432</v>
      </c>
      <c r="EN251" s="275" t="s">
        <v>1433</v>
      </c>
      <c r="EO251" s="275">
        <v>0</v>
      </c>
      <c r="EP251" s="275">
        <v>2</v>
      </c>
      <c r="EQ251" s="276">
        <v>0</v>
      </c>
      <c r="ER251" s="276">
        <v>1</v>
      </c>
      <c r="ES251" s="276">
        <v>1</v>
      </c>
      <c r="ET251" s="827">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5" t="s">
        <v>1440</v>
      </c>
      <c r="EM252" s="818" t="s">
        <v>1438</v>
      </c>
      <c r="EN252" s="274" t="s">
        <v>1439</v>
      </c>
      <c r="EO252" s="275">
        <v>0</v>
      </c>
      <c r="EP252" s="275">
        <v>1</v>
      </c>
      <c r="EQ252" s="276">
        <v>1</v>
      </c>
      <c r="ER252" s="276">
        <v>0</v>
      </c>
      <c r="ES252" s="276">
        <v>0</v>
      </c>
      <c r="ET252" s="827">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5" t="s">
        <v>1443</v>
      </c>
      <c r="EM253" s="818" t="s">
        <v>1438</v>
      </c>
      <c r="EN253" s="274" t="s">
        <v>1442</v>
      </c>
      <c r="EO253" s="275">
        <v>0</v>
      </c>
      <c r="EP253" s="275">
        <v>1</v>
      </c>
      <c r="EQ253" s="276">
        <v>0</v>
      </c>
      <c r="ER253" s="815">
        <v>0</v>
      </c>
      <c r="ES253" s="816">
        <v>0.4</v>
      </c>
      <c r="ET253" s="825">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5" t="s">
        <v>1447</v>
      </c>
      <c r="EM254" s="818" t="s">
        <v>1445</v>
      </c>
      <c r="EN254" s="274" t="s">
        <v>1446</v>
      </c>
      <c r="EO254" s="275">
        <v>0</v>
      </c>
      <c r="EP254" s="275">
        <v>1</v>
      </c>
      <c r="EQ254" s="277">
        <v>0.2</v>
      </c>
      <c r="ER254" s="816">
        <v>0.3</v>
      </c>
      <c r="ES254" s="816">
        <v>0.5</v>
      </c>
      <c r="ET254" s="827">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5" t="s">
        <v>1450</v>
      </c>
      <c r="EM255" s="818" t="s">
        <v>1445</v>
      </c>
      <c r="EN255" s="274" t="s">
        <v>1449</v>
      </c>
      <c r="EO255" s="275">
        <v>0</v>
      </c>
      <c r="EP255" s="275">
        <v>1</v>
      </c>
      <c r="EQ255" s="276">
        <v>0</v>
      </c>
      <c r="ER255" s="815">
        <v>0</v>
      </c>
      <c r="ES255" s="816">
        <v>0.4</v>
      </c>
      <c r="ET255" s="825">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5" t="s">
        <v>1459</v>
      </c>
      <c r="EM256" s="319" t="s">
        <v>1456</v>
      </c>
      <c r="EN256" s="275" t="s">
        <v>1457</v>
      </c>
      <c r="EO256" s="275">
        <v>10</v>
      </c>
      <c r="EP256" s="275">
        <v>100</v>
      </c>
      <c r="EQ256" s="276">
        <v>25</v>
      </c>
      <c r="ER256" s="276">
        <v>25</v>
      </c>
      <c r="ES256" s="276">
        <v>25</v>
      </c>
      <c r="ET256" s="827">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5" t="s">
        <v>1463</v>
      </c>
      <c r="EM257" s="319" t="s">
        <v>1461</v>
      </c>
      <c r="EN257" s="275" t="s">
        <v>1462</v>
      </c>
      <c r="EO257" s="330">
        <v>17</v>
      </c>
      <c r="EP257" s="813">
        <v>100</v>
      </c>
      <c r="EQ257" s="813">
        <v>25</v>
      </c>
      <c r="ER257" s="813">
        <v>25</v>
      </c>
      <c r="ES257" s="813">
        <v>25</v>
      </c>
      <c r="ET257" s="848">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5" t="s">
        <v>1467</v>
      </c>
      <c r="EM258" s="319" t="s">
        <v>1465</v>
      </c>
      <c r="EN258" s="275" t="s">
        <v>1466</v>
      </c>
      <c r="EO258" s="387">
        <v>1</v>
      </c>
      <c r="EP258" s="387">
        <v>2</v>
      </c>
      <c r="EQ258" s="277">
        <v>0.6</v>
      </c>
      <c r="ER258" s="277">
        <v>0.8</v>
      </c>
      <c r="ES258" s="277">
        <v>0.6</v>
      </c>
      <c r="ET258" s="827">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5" t="s">
        <v>1471</v>
      </c>
      <c r="EM259" s="319" t="s">
        <v>1469</v>
      </c>
      <c r="EN259" s="275" t="s">
        <v>1470</v>
      </c>
      <c r="EO259" s="387">
        <v>2</v>
      </c>
      <c r="EP259" s="387">
        <v>2</v>
      </c>
      <c r="EQ259" s="277">
        <v>0.5</v>
      </c>
      <c r="ER259" s="277">
        <v>0.5</v>
      </c>
      <c r="ES259" s="277">
        <v>0.5</v>
      </c>
      <c r="ET259" s="830">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5" t="s">
        <v>1475</v>
      </c>
      <c r="EM260" s="319" t="s">
        <v>1473</v>
      </c>
      <c r="EN260" s="275" t="s">
        <v>1474</v>
      </c>
      <c r="EO260" s="387">
        <v>0</v>
      </c>
      <c r="EP260" s="387">
        <v>1</v>
      </c>
      <c r="EQ260" s="330">
        <v>0.25</v>
      </c>
      <c r="ER260" s="330">
        <v>0.25</v>
      </c>
      <c r="ES260" s="330">
        <v>0.25</v>
      </c>
      <c r="ET260" s="826">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5" t="s">
        <v>1479</v>
      </c>
      <c r="EM261" s="319" t="s">
        <v>1477</v>
      </c>
      <c r="EN261" s="275" t="s">
        <v>1478</v>
      </c>
      <c r="EO261" s="387">
        <v>0</v>
      </c>
      <c r="EP261" s="387">
        <v>2</v>
      </c>
      <c r="EQ261" s="276">
        <v>0</v>
      </c>
      <c r="ER261" s="276">
        <v>1</v>
      </c>
      <c r="ES261" s="277">
        <v>0.5</v>
      </c>
      <c r="ET261" s="830">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5" t="s">
        <v>1483</v>
      </c>
      <c r="EM262" s="319" t="s">
        <v>1481</v>
      </c>
      <c r="EN262" s="275" t="s">
        <v>1482</v>
      </c>
      <c r="EO262" s="387">
        <v>9</v>
      </c>
      <c r="EP262" s="387">
        <v>11</v>
      </c>
      <c r="EQ262" s="330">
        <v>2.75</v>
      </c>
      <c r="ER262" s="330">
        <v>2.75</v>
      </c>
      <c r="ES262" s="330">
        <v>2.75</v>
      </c>
      <c r="ET262" s="826">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9" t="s">
        <v>1489</v>
      </c>
      <c r="EM263" s="319" t="s">
        <v>1487</v>
      </c>
      <c r="EN263" s="275" t="s">
        <v>1488</v>
      </c>
      <c r="EO263" s="275">
        <v>0</v>
      </c>
      <c r="EP263" s="275">
        <v>1</v>
      </c>
      <c r="EQ263" s="330">
        <v>0.25</v>
      </c>
      <c r="ER263" s="330">
        <v>0.25</v>
      </c>
      <c r="ES263" s="330">
        <v>0.25</v>
      </c>
      <c r="ET263" s="826">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9" t="s">
        <v>1493</v>
      </c>
      <c r="EM264" s="319" t="s">
        <v>1491</v>
      </c>
      <c r="EN264" s="275" t="s">
        <v>1492</v>
      </c>
      <c r="EO264" s="275">
        <v>1</v>
      </c>
      <c r="EP264" s="275">
        <v>1</v>
      </c>
      <c r="EQ264" s="330">
        <v>0.25</v>
      </c>
      <c r="ER264" s="330">
        <v>0.25</v>
      </c>
      <c r="ES264" s="330">
        <v>0.25</v>
      </c>
      <c r="ET264" s="826">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9" t="s">
        <v>1497</v>
      </c>
      <c r="EM265" s="319" t="s">
        <v>1495</v>
      </c>
      <c r="EN265" s="275" t="s">
        <v>1496</v>
      </c>
      <c r="EO265" s="387">
        <v>1</v>
      </c>
      <c r="EP265" s="387">
        <v>1</v>
      </c>
      <c r="EQ265" s="276">
        <v>1</v>
      </c>
      <c r="ER265" s="276">
        <v>0</v>
      </c>
      <c r="ES265" s="276">
        <v>0</v>
      </c>
      <c r="ET265" s="827">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9" t="s">
        <v>1501</v>
      </c>
      <c r="EM266" s="319" t="s">
        <v>1499</v>
      </c>
      <c r="EN266" s="275" t="s">
        <v>1500</v>
      </c>
      <c r="EO266" s="387">
        <v>1</v>
      </c>
      <c r="EP266" s="387">
        <v>1</v>
      </c>
      <c r="EQ266" s="276">
        <v>0</v>
      </c>
      <c r="ER266" s="276">
        <v>1</v>
      </c>
      <c r="ES266" s="276">
        <v>0</v>
      </c>
      <c r="ET266" s="827">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9" t="s">
        <v>1505</v>
      </c>
      <c r="EM267" s="319" t="s">
        <v>1503</v>
      </c>
      <c r="EN267" s="275" t="s">
        <v>1504</v>
      </c>
      <c r="EO267" s="387">
        <v>0</v>
      </c>
      <c r="EP267" s="387">
        <v>1</v>
      </c>
      <c r="EQ267" s="276">
        <v>0</v>
      </c>
      <c r="ER267" s="276">
        <v>0</v>
      </c>
      <c r="ES267" s="277">
        <v>0.5</v>
      </c>
      <c r="ET267" s="830">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9" t="s">
        <v>1509</v>
      </c>
      <c r="EM268" s="319" t="s">
        <v>1507</v>
      </c>
      <c r="EN268" s="275" t="s">
        <v>1508</v>
      </c>
      <c r="EO268" s="387">
        <v>0</v>
      </c>
      <c r="EP268" s="387">
        <v>1</v>
      </c>
      <c r="EQ268" s="277">
        <v>0.3</v>
      </c>
      <c r="ER268" s="277">
        <v>0</v>
      </c>
      <c r="ES268" s="277">
        <v>0.3</v>
      </c>
      <c r="ET268" s="830">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4" t="s">
        <v>1514</v>
      </c>
      <c r="EM269" s="319" t="s">
        <v>1513</v>
      </c>
      <c r="EN269" s="275" t="s">
        <v>1488</v>
      </c>
      <c r="EO269" s="275">
        <v>0</v>
      </c>
      <c r="EP269" s="275">
        <v>1</v>
      </c>
      <c r="EQ269" s="330">
        <v>0.25</v>
      </c>
      <c r="ER269" s="330">
        <v>0.25</v>
      </c>
      <c r="ES269" s="330">
        <v>0.25</v>
      </c>
      <c r="ET269" s="826">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9" t="s">
        <v>1518</v>
      </c>
      <c r="EM270" s="319" t="s">
        <v>1516</v>
      </c>
      <c r="EN270" s="275" t="s">
        <v>1517</v>
      </c>
      <c r="EO270" s="275">
        <v>5</v>
      </c>
      <c r="EP270" s="275">
        <v>10</v>
      </c>
      <c r="EQ270" s="276">
        <v>0</v>
      </c>
      <c r="ER270" s="276">
        <v>5</v>
      </c>
      <c r="ES270" s="815">
        <v>3</v>
      </c>
      <c r="ET270" s="831">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9" t="s">
        <v>1522</v>
      </c>
      <c r="EM271" s="319" t="s">
        <v>1520</v>
      </c>
      <c r="EN271" s="275" t="s">
        <v>1521</v>
      </c>
      <c r="EO271" s="275">
        <v>1</v>
      </c>
      <c r="EP271" s="275">
        <v>2</v>
      </c>
      <c r="EQ271" s="277">
        <v>0.3</v>
      </c>
      <c r="ER271" s="277">
        <v>0.3</v>
      </c>
      <c r="ES271" s="277">
        <v>1.1000000000000001</v>
      </c>
      <c r="ET271" s="830">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5" t="s">
        <v>1528</v>
      </c>
      <c r="EM272" s="319" t="s">
        <v>1526</v>
      </c>
      <c r="EN272" s="275" t="s">
        <v>1527</v>
      </c>
      <c r="EO272" s="275">
        <v>0</v>
      </c>
      <c r="EP272" s="275">
        <v>1</v>
      </c>
      <c r="EQ272" s="330">
        <v>0.25</v>
      </c>
      <c r="ER272" s="330">
        <v>0.25</v>
      </c>
      <c r="ES272" s="330">
        <v>0.25</v>
      </c>
      <c r="ET272" s="826">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5" t="s">
        <v>1532</v>
      </c>
      <c r="EM273" s="319" t="s">
        <v>1530</v>
      </c>
      <c r="EN273" s="275" t="s">
        <v>1531</v>
      </c>
      <c r="EO273" s="275">
        <v>1</v>
      </c>
      <c r="EP273" s="275">
        <v>3</v>
      </c>
      <c r="EQ273" s="276">
        <v>0</v>
      </c>
      <c r="ER273" s="276">
        <v>1</v>
      </c>
      <c r="ES273" s="276">
        <v>1</v>
      </c>
      <c r="ET273" s="827">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5" t="s">
        <v>1535</v>
      </c>
      <c r="EM274" s="319" t="s">
        <v>1534</v>
      </c>
      <c r="EN274" s="275" t="s">
        <v>1488</v>
      </c>
      <c r="EO274" s="275">
        <v>0</v>
      </c>
      <c r="EP274" s="275">
        <v>1</v>
      </c>
      <c r="EQ274" s="276">
        <v>0</v>
      </c>
      <c r="ER274" s="277">
        <v>0.5</v>
      </c>
      <c r="ES274" s="277">
        <v>0</v>
      </c>
      <c r="ET274" s="830">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9" t="s">
        <v>1542</v>
      </c>
      <c r="EM275" s="319" t="s">
        <v>1540</v>
      </c>
      <c r="EN275" s="275" t="s">
        <v>1541</v>
      </c>
      <c r="EO275" s="275">
        <v>0</v>
      </c>
      <c r="EP275" s="275">
        <v>1</v>
      </c>
      <c r="EQ275" s="276">
        <v>0</v>
      </c>
      <c r="ER275" s="276">
        <v>1</v>
      </c>
      <c r="ES275" s="276">
        <v>0</v>
      </c>
      <c r="ET275" s="827">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9" t="s">
        <v>1546</v>
      </c>
      <c r="EM276" s="319" t="s">
        <v>1544</v>
      </c>
      <c r="EN276" s="275" t="s">
        <v>1545</v>
      </c>
      <c r="EO276" s="275">
        <v>1</v>
      </c>
      <c r="EP276" s="275">
        <v>1</v>
      </c>
      <c r="EQ276" s="330">
        <v>0.25</v>
      </c>
      <c r="ER276" s="330">
        <v>0.75</v>
      </c>
      <c r="ES276" s="276">
        <v>0</v>
      </c>
      <c r="ET276" s="827">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9" t="s">
        <v>1549</v>
      </c>
      <c r="EM277" s="319" t="s">
        <v>1548</v>
      </c>
      <c r="EN277" s="275" t="s">
        <v>1539</v>
      </c>
      <c r="EO277" s="275">
        <v>2</v>
      </c>
      <c r="EP277" s="275">
        <v>4</v>
      </c>
      <c r="EQ277" s="276">
        <v>1</v>
      </c>
      <c r="ER277" s="276">
        <v>1</v>
      </c>
      <c r="ES277" s="276">
        <v>1</v>
      </c>
      <c r="ET277" s="827">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9" t="s">
        <v>1553</v>
      </c>
      <c r="EM278" s="319" t="s">
        <v>1551</v>
      </c>
      <c r="EN278" s="275" t="s">
        <v>1552</v>
      </c>
      <c r="EO278" s="275">
        <v>0</v>
      </c>
      <c r="EP278" s="275">
        <v>1</v>
      </c>
      <c r="EQ278" s="276">
        <v>0</v>
      </c>
      <c r="ER278" s="330">
        <v>0.56999999999999995</v>
      </c>
      <c r="ES278" s="277">
        <v>0.2</v>
      </c>
      <c r="ET278" s="826">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9" t="s">
        <v>1557</v>
      </c>
      <c r="EM279" s="319" t="s">
        <v>1555</v>
      </c>
      <c r="EN279" s="275" t="s">
        <v>1556</v>
      </c>
      <c r="EO279" s="275">
        <v>0</v>
      </c>
      <c r="EP279" s="491">
        <v>50</v>
      </c>
      <c r="EQ279" s="810">
        <v>0</v>
      </c>
      <c r="ER279" s="813">
        <v>10</v>
      </c>
      <c r="ES279" s="813">
        <v>20</v>
      </c>
      <c r="ET279" s="848">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9" t="s">
        <v>1561</v>
      </c>
      <c r="EM280" s="319" t="s">
        <v>1559</v>
      </c>
      <c r="EN280" s="275" t="s">
        <v>1560</v>
      </c>
      <c r="EO280" s="275">
        <v>0</v>
      </c>
      <c r="EP280" s="330">
        <v>100</v>
      </c>
      <c r="EQ280" s="330">
        <v>17</v>
      </c>
      <c r="ER280" s="277">
        <v>50</v>
      </c>
      <c r="ES280" s="330">
        <v>17</v>
      </c>
      <c r="ET280" s="826">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9" t="s">
        <v>1568</v>
      </c>
      <c r="EM281" s="319" t="s">
        <v>1566</v>
      </c>
      <c r="EN281" s="275" t="s">
        <v>1567</v>
      </c>
      <c r="EO281" s="275">
        <v>32</v>
      </c>
      <c r="EP281" s="275">
        <v>32</v>
      </c>
      <c r="EQ281" s="276">
        <v>32</v>
      </c>
      <c r="ER281" s="276">
        <v>32</v>
      </c>
      <c r="ES281" s="276">
        <v>32</v>
      </c>
      <c r="ET281" s="827">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9" t="s">
        <v>1572</v>
      </c>
      <c r="EM282" s="319" t="s">
        <v>1570</v>
      </c>
      <c r="EN282" s="275" t="s">
        <v>1571</v>
      </c>
      <c r="EO282" s="649">
        <v>4</v>
      </c>
      <c r="EP282" s="811">
        <v>5</v>
      </c>
      <c r="EQ282" s="810">
        <v>1</v>
      </c>
      <c r="ER282" s="810">
        <v>1</v>
      </c>
      <c r="ES282" s="810">
        <v>2</v>
      </c>
      <c r="ET282" s="837">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5" t="s">
        <v>1579</v>
      </c>
      <c r="EM283" s="319" t="s">
        <v>1576</v>
      </c>
      <c r="EN283" s="275" t="s">
        <v>1577</v>
      </c>
      <c r="EO283" s="275">
        <v>1</v>
      </c>
      <c r="EP283" s="275">
        <v>1</v>
      </c>
      <c r="EQ283" s="277">
        <v>0.5</v>
      </c>
      <c r="ER283" s="816">
        <v>0</v>
      </c>
      <c r="ES283" s="276">
        <v>0</v>
      </c>
      <c r="ET283" s="825">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5" t="s">
        <v>1582</v>
      </c>
      <c r="EM284" s="319" t="s">
        <v>1576</v>
      </c>
      <c r="EN284" s="275" t="s">
        <v>1581</v>
      </c>
      <c r="EO284" s="275">
        <v>1</v>
      </c>
      <c r="EP284" s="811">
        <v>1</v>
      </c>
      <c r="EQ284" s="810">
        <v>0</v>
      </c>
      <c r="ER284" s="815">
        <v>0</v>
      </c>
      <c r="ES284" s="810">
        <v>0</v>
      </c>
      <c r="ET284" s="831">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5" t="s">
        <v>1586</v>
      </c>
      <c r="EM285" s="818" t="s">
        <v>1584</v>
      </c>
      <c r="EN285" s="274" t="s">
        <v>1585</v>
      </c>
      <c r="EO285" s="654">
        <v>0.5</v>
      </c>
      <c r="EP285" s="387">
        <v>1</v>
      </c>
      <c r="EQ285" s="276">
        <v>0</v>
      </c>
      <c r="ER285" s="277">
        <v>0.5</v>
      </c>
      <c r="ES285" s="330">
        <v>0.25</v>
      </c>
      <c r="ET285" s="826">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5" t="s">
        <v>1589</v>
      </c>
      <c r="EM286" s="818" t="s">
        <v>1584</v>
      </c>
      <c r="EN286" s="274" t="s">
        <v>1588</v>
      </c>
      <c r="EO286" s="275">
        <v>0.7</v>
      </c>
      <c r="EP286" s="275">
        <v>1</v>
      </c>
      <c r="EQ286" s="277">
        <v>0.5</v>
      </c>
      <c r="ER286" s="817">
        <v>0.25</v>
      </c>
      <c r="ES286" s="817">
        <v>0.25</v>
      </c>
      <c r="ET286" s="827">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5" t="s">
        <v>1592</v>
      </c>
      <c r="EM287" s="319" t="s">
        <v>1591</v>
      </c>
      <c r="EN287" s="275" t="s">
        <v>1531</v>
      </c>
      <c r="EO287" s="654">
        <v>0.5</v>
      </c>
      <c r="EP287" s="387">
        <v>1</v>
      </c>
      <c r="EQ287" s="330">
        <v>0.25</v>
      </c>
      <c r="ER287" s="330">
        <v>0.25</v>
      </c>
      <c r="ES287" s="330">
        <v>0.25</v>
      </c>
      <c r="ET287" s="826">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5" t="s">
        <v>1596</v>
      </c>
      <c r="EM288" s="818" t="s">
        <v>1594</v>
      </c>
      <c r="EN288" s="274" t="s">
        <v>1595</v>
      </c>
      <c r="EO288" s="387">
        <v>1</v>
      </c>
      <c r="EP288" s="387">
        <v>4</v>
      </c>
      <c r="EQ288" s="276">
        <v>1</v>
      </c>
      <c r="ER288" s="276">
        <v>1</v>
      </c>
      <c r="ES288" s="276">
        <v>1</v>
      </c>
      <c r="ET288" s="827">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5" t="s">
        <v>1599</v>
      </c>
      <c r="EM289" s="818" t="s">
        <v>1594</v>
      </c>
      <c r="EN289" s="274" t="s">
        <v>1598</v>
      </c>
      <c r="EO289" s="387">
        <v>1</v>
      </c>
      <c r="EP289" s="387">
        <v>4</v>
      </c>
      <c r="EQ289" s="276">
        <v>1</v>
      </c>
      <c r="ER289" s="276">
        <v>1</v>
      </c>
      <c r="ES289" s="276">
        <v>1</v>
      </c>
      <c r="ET289" s="827">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5" t="s">
        <v>1603</v>
      </c>
      <c r="EM290" s="818" t="s">
        <v>1601</v>
      </c>
      <c r="EN290" s="274" t="s">
        <v>1602</v>
      </c>
      <c r="EO290" s="387">
        <v>1</v>
      </c>
      <c r="EP290" s="387">
        <v>4</v>
      </c>
      <c r="EQ290" s="276">
        <v>1</v>
      </c>
      <c r="ER290" s="276">
        <v>1</v>
      </c>
      <c r="ES290" s="276">
        <v>1</v>
      </c>
      <c r="ET290" s="827">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5" t="s">
        <v>1606</v>
      </c>
      <c r="EM291" s="818" t="s">
        <v>1601</v>
      </c>
      <c r="EN291" s="274" t="s">
        <v>1605</v>
      </c>
      <c r="EO291" s="387">
        <v>1</v>
      </c>
      <c r="EP291" s="387">
        <v>4</v>
      </c>
      <c r="EQ291" s="276">
        <v>1</v>
      </c>
      <c r="ER291" s="276">
        <v>1</v>
      </c>
      <c r="ES291" s="276">
        <v>1</v>
      </c>
      <c r="ET291" s="827">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5" t="s">
        <v>1610</v>
      </c>
      <c r="EM292" s="818" t="s">
        <v>1608</v>
      </c>
      <c r="EN292" s="274" t="s">
        <v>1609</v>
      </c>
      <c r="EO292" s="654">
        <v>0.5</v>
      </c>
      <c r="EP292" s="387">
        <v>1</v>
      </c>
      <c r="EQ292" s="330">
        <v>0.25</v>
      </c>
      <c r="ER292" s="330">
        <v>0.25</v>
      </c>
      <c r="ES292" s="330">
        <v>0.25</v>
      </c>
      <c r="ET292" s="826">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5" t="s">
        <v>1614</v>
      </c>
      <c r="EM293" s="818" t="s">
        <v>1612</v>
      </c>
      <c r="EN293" s="274" t="s">
        <v>1613</v>
      </c>
      <c r="EO293" s="654">
        <v>0.5</v>
      </c>
      <c r="EP293" s="387">
        <v>1</v>
      </c>
      <c r="EQ293" s="330">
        <v>0.25</v>
      </c>
      <c r="ER293" s="330">
        <v>0.25</v>
      </c>
      <c r="ES293" s="330">
        <v>0.25</v>
      </c>
      <c r="ET293" s="826">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5" t="s">
        <v>1618</v>
      </c>
      <c r="EM294" s="319" t="s">
        <v>1616</v>
      </c>
      <c r="EN294" s="275" t="s">
        <v>1617</v>
      </c>
      <c r="EO294" s="387">
        <v>0</v>
      </c>
      <c r="EP294" s="387">
        <v>1</v>
      </c>
      <c r="EQ294" s="276">
        <v>0</v>
      </c>
      <c r="ER294" s="276">
        <v>1</v>
      </c>
      <c r="ES294" s="276">
        <v>0</v>
      </c>
      <c r="ET294" s="827">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5" t="s">
        <v>1624</v>
      </c>
      <c r="EM295" s="319" t="s">
        <v>1622</v>
      </c>
      <c r="EN295" s="275" t="s">
        <v>1621</v>
      </c>
      <c r="EO295" s="275">
        <v>0</v>
      </c>
      <c r="EP295" s="275">
        <v>1</v>
      </c>
      <c r="EQ295" s="330">
        <v>0.25</v>
      </c>
      <c r="ER295" s="330">
        <v>0.25</v>
      </c>
      <c r="ES295" s="330">
        <v>0.25</v>
      </c>
      <c r="ET295" s="826">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5" t="s">
        <v>1628</v>
      </c>
      <c r="EM296" s="319" t="s">
        <v>1626</v>
      </c>
      <c r="EN296" s="275" t="s">
        <v>1627</v>
      </c>
      <c r="EO296" s="387">
        <v>0</v>
      </c>
      <c r="EP296" s="387">
        <v>1</v>
      </c>
      <c r="EQ296" s="330">
        <v>0.25</v>
      </c>
      <c r="ER296" s="330">
        <v>0.25</v>
      </c>
      <c r="ES296" s="330">
        <v>0.25</v>
      </c>
      <c r="ET296" s="826">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9" t="s">
        <v>1634</v>
      </c>
      <c r="EM297" s="319" t="s">
        <v>1632</v>
      </c>
      <c r="EN297" s="275" t="s">
        <v>1633</v>
      </c>
      <c r="EO297" s="275">
        <v>1</v>
      </c>
      <c r="EP297" s="275">
        <v>1</v>
      </c>
      <c r="EQ297" s="330">
        <v>1</v>
      </c>
      <c r="ER297" s="330">
        <v>1</v>
      </c>
      <c r="ES297" s="330">
        <v>1</v>
      </c>
      <c r="ET297" s="826">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9" t="s">
        <v>1638</v>
      </c>
      <c r="EM298" s="319" t="s">
        <v>1636</v>
      </c>
      <c r="EN298" s="275" t="s">
        <v>1637</v>
      </c>
      <c r="EO298" s="275">
        <v>198</v>
      </c>
      <c r="EP298" s="275">
        <v>230</v>
      </c>
      <c r="EQ298" s="276">
        <v>50</v>
      </c>
      <c r="ER298" s="276">
        <v>60</v>
      </c>
      <c r="ES298" s="276">
        <v>60</v>
      </c>
      <c r="ET298" s="827">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5" t="s">
        <v>1646</v>
      </c>
      <c r="EM299" s="319" t="s">
        <v>1643</v>
      </c>
      <c r="EN299" s="275" t="s">
        <v>1644</v>
      </c>
      <c r="EO299" s="275">
        <v>1</v>
      </c>
      <c r="EP299" s="275">
        <v>1</v>
      </c>
      <c r="EQ299" s="276">
        <v>1</v>
      </c>
      <c r="ER299" s="276">
        <v>0</v>
      </c>
      <c r="ES299" s="276">
        <v>0</v>
      </c>
      <c r="ET299" s="827">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5" t="s">
        <v>1650</v>
      </c>
      <c r="EM300" s="319" t="s">
        <v>1648</v>
      </c>
      <c r="EN300" s="275" t="s">
        <v>1649</v>
      </c>
      <c r="EO300" s="275">
        <v>0</v>
      </c>
      <c r="EP300" s="275">
        <v>1</v>
      </c>
      <c r="EQ300" s="330">
        <v>0.25</v>
      </c>
      <c r="ER300" s="330">
        <v>0.25</v>
      </c>
      <c r="ES300" s="330">
        <v>0.25</v>
      </c>
      <c r="ET300" s="826">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5" t="s">
        <v>1654</v>
      </c>
      <c r="EM301" s="319" t="s">
        <v>1652</v>
      </c>
      <c r="EN301" s="275" t="s">
        <v>1653</v>
      </c>
      <c r="EO301" s="275">
        <v>3500</v>
      </c>
      <c r="EP301" s="275">
        <v>1500</v>
      </c>
      <c r="EQ301" s="810">
        <v>3000</v>
      </c>
      <c r="ER301" s="810">
        <v>2500</v>
      </c>
      <c r="ES301" s="810">
        <v>2000</v>
      </c>
      <c r="ET301" s="837">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5" t="s">
        <v>1658</v>
      </c>
      <c r="EM302" s="319" t="s">
        <v>1656</v>
      </c>
      <c r="EN302" s="275" t="s">
        <v>1657</v>
      </c>
      <c r="EO302" s="275">
        <v>1</v>
      </c>
      <c r="EP302" s="275">
        <v>1</v>
      </c>
      <c r="EQ302" s="330">
        <v>0.25</v>
      </c>
      <c r="ER302" s="330">
        <v>0.25</v>
      </c>
      <c r="ES302" s="330">
        <v>0.25</v>
      </c>
      <c r="ET302" s="826">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5" t="s">
        <v>1662</v>
      </c>
      <c r="EM303" s="319" t="s">
        <v>1660</v>
      </c>
      <c r="EN303" s="275" t="s">
        <v>1661</v>
      </c>
      <c r="EO303" s="275">
        <v>0</v>
      </c>
      <c r="EP303" s="275">
        <v>1</v>
      </c>
      <c r="EQ303" s="330">
        <v>0.25</v>
      </c>
      <c r="ER303" s="330">
        <v>0.25</v>
      </c>
      <c r="ES303" s="330">
        <v>0.25</v>
      </c>
      <c r="ET303" s="826">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9" t="s">
        <v>1666</v>
      </c>
      <c r="EM304" s="850" t="s">
        <v>1664</v>
      </c>
      <c r="EN304" s="851" t="s">
        <v>1665</v>
      </c>
      <c r="EO304" s="852">
        <v>2</v>
      </c>
      <c r="EP304" s="852">
        <v>3</v>
      </c>
      <c r="EQ304" s="853">
        <v>0.75</v>
      </c>
      <c r="ER304" s="853">
        <v>0.75</v>
      </c>
      <c r="ES304" s="853">
        <v>0.75</v>
      </c>
      <c r="ET304" s="854">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vIisd2MHd7Such1a14fOSY7ypKCd6HboLRJ/VTkmcSW7CEjSeUzbnS7AlMvk39+rcs0uhU/jm5Hn8qGfhdcDEw==" saltValue="XtykEtIKMjJmxrz7GXY1jw=="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1" bestFit="1" customWidth="1"/>
    <col min="2" max="2" width="26.140625" style="211" customWidth="1"/>
    <col min="3" max="3" width="34.425781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5" t="s">
        <v>1715</v>
      </c>
      <c r="B3" s="866" t="s">
        <v>1716</v>
      </c>
      <c r="C3" s="867" t="s">
        <v>1717</v>
      </c>
      <c r="E3" s="211" t="str">
        <f>+CONCATENATE(C3," - ",B3)</f>
        <v>WALFRANDO ADOLFO FORERO BEJARANO - ALCALDE MUNICPAL</v>
      </c>
    </row>
    <row r="4" spans="1:5" ht="30" x14ac:dyDescent="0.25">
      <c r="A4" s="865" t="s">
        <v>1718</v>
      </c>
      <c r="B4" s="866" t="s">
        <v>1719</v>
      </c>
      <c r="C4" s="867" t="s">
        <v>1720</v>
      </c>
      <c r="E4" s="211" t="str">
        <f t="shared" ref="E4:E44" si="0">+CONCATENATE(C4," - ",B4)</f>
        <v>MARLA PATRICIA BARBOSA PALLARES - JEFE OFICINA JURÍDICA Y DE CONTRATACIÓN</v>
      </c>
    </row>
    <row r="5" spans="1:5" ht="30" x14ac:dyDescent="0.25">
      <c r="A5" s="865" t="s">
        <v>1721</v>
      </c>
      <c r="B5" s="866" t="s">
        <v>1722</v>
      </c>
      <c r="C5" s="867" t="s">
        <v>1723</v>
      </c>
      <c r="E5" s="211" t="str">
        <f t="shared" si="0"/>
        <v>LILIANA FERNANDA LÓPEZ RIVEROS - JEFE DE CONTROL INTERNO</v>
      </c>
    </row>
    <row r="6" spans="1:5" ht="30" x14ac:dyDescent="0.25">
      <c r="A6" s="865" t="s">
        <v>1724</v>
      </c>
      <c r="B6" s="866" t="s">
        <v>1725</v>
      </c>
      <c r="C6" s="867" t="s">
        <v>1726</v>
      </c>
      <c r="E6" s="211" t="str">
        <f t="shared" si="0"/>
        <v>LUIS ARMANDO SUÁREZ MORENO - SECRETARIO DE GOBIERNO</v>
      </c>
    </row>
    <row r="7" spans="1:5" ht="42.75" x14ac:dyDescent="0.25">
      <c r="A7" s="865" t="s">
        <v>1727</v>
      </c>
      <c r="B7" s="866" t="s">
        <v>1728</v>
      </c>
      <c r="C7" s="867" t="s">
        <v>1729</v>
      </c>
      <c r="E7" s="211" t="str">
        <f t="shared" si="0"/>
        <v>MARTHA LUCÍA FARIAS VILLARRAGA - SECRETARIA DE DESARROLLO ADMINISTRATIVO</v>
      </c>
    </row>
    <row r="8" spans="1:5" ht="42.75" x14ac:dyDescent="0.25">
      <c r="A8" s="865" t="s">
        <v>1916</v>
      </c>
      <c r="B8" s="866" t="s">
        <v>1915</v>
      </c>
      <c r="C8" s="867" t="s">
        <v>1730</v>
      </c>
      <c r="E8" s="211" t="str">
        <f t="shared" si="0"/>
        <v>LUZ EMILCE MAMBUSCAY LÓPEZ - SECRETARIA DESARROLLO ECONÓMICO</v>
      </c>
    </row>
    <row r="9" spans="1:5" ht="42.75" x14ac:dyDescent="0.25">
      <c r="A9" s="865" t="s">
        <v>1731</v>
      </c>
      <c r="B9" s="866" t="s">
        <v>1732</v>
      </c>
      <c r="C9" s="867" t="s">
        <v>1733</v>
      </c>
      <c r="E9" s="211" t="str">
        <f t="shared" si="0"/>
        <v>LINETH MAGALY VÁSQUEZ ROCHA - SECRETARIA DE DESARROLLO E INTEGRACIÓN SOCIAL</v>
      </c>
    </row>
    <row r="10" spans="1:5" ht="30" x14ac:dyDescent="0.25">
      <c r="A10" s="865" t="s">
        <v>1734</v>
      </c>
      <c r="B10" s="866" t="s">
        <v>1914</v>
      </c>
      <c r="C10" s="867" t="s">
        <v>1949</v>
      </c>
      <c r="E10" s="211" t="str">
        <f t="shared" si="0"/>
        <v>LUIS FERNANDO VIÑA LEONARDI - SECRETARIO DEL AMBIENTE</v>
      </c>
    </row>
    <row r="11" spans="1:5" ht="30" x14ac:dyDescent="0.25">
      <c r="A11" s="865" t="s">
        <v>1735</v>
      </c>
      <c r="B11" s="866" t="s">
        <v>1736</v>
      </c>
      <c r="C11" s="867" t="s">
        <v>1737</v>
      </c>
      <c r="E11" s="211" t="str">
        <f t="shared" si="0"/>
        <v>CÉSAR ORLANDO CHAPETÓN MARTÍNEZ  - SECRETARIO DE PLANEACIÓN</v>
      </c>
    </row>
    <row r="12" spans="1:5" x14ac:dyDescent="0.25">
      <c r="A12" s="865" t="s">
        <v>1738</v>
      </c>
      <c r="B12" s="866" t="s">
        <v>1739</v>
      </c>
      <c r="C12" s="867" t="s">
        <v>1740</v>
      </c>
      <c r="E12" s="211" t="str">
        <f t="shared" si="0"/>
        <v>WILMAN CONTRERAS MATEUS - SECRETARIO DE SALUD</v>
      </c>
    </row>
    <row r="13" spans="1:5" ht="30" x14ac:dyDescent="0.25">
      <c r="A13" s="868" t="s">
        <v>1741</v>
      </c>
      <c r="B13" s="866" t="s">
        <v>1742</v>
      </c>
      <c r="C13" s="867" t="s">
        <v>1743</v>
      </c>
      <c r="E13" s="211" t="str">
        <f t="shared" si="0"/>
        <v>SANDRA PATRICIA GARAVITO MORENO - SECRETARIA DE EDUCACIÓN</v>
      </c>
    </row>
    <row r="14" spans="1:5" ht="30" x14ac:dyDescent="0.25">
      <c r="A14" s="865" t="s">
        <v>1744</v>
      </c>
      <c r="B14" s="866" t="s">
        <v>1745</v>
      </c>
      <c r="C14" s="867" t="s">
        <v>1746</v>
      </c>
      <c r="E14" s="211" t="str">
        <f t="shared" si="0"/>
        <v>RAFAEL ANTONIO RIVERA GÓMEZ - SECRETARIO DE INFRAESTRUCTURA</v>
      </c>
    </row>
    <row r="15" spans="1:5" ht="30" x14ac:dyDescent="0.25">
      <c r="A15" s="865" t="s">
        <v>1747</v>
      </c>
      <c r="B15" s="866" t="s">
        <v>1748</v>
      </c>
      <c r="C15" s="867" t="s">
        <v>1749</v>
      </c>
      <c r="E15" s="211" t="str">
        <f t="shared" si="0"/>
        <v>MIGUEL ALEJANDRO RICO SUAREZ - SECRETARIO DE HACIENDA</v>
      </c>
    </row>
    <row r="16" spans="1:5" ht="42.75" x14ac:dyDescent="0.25">
      <c r="A16" s="865" t="s">
        <v>1750</v>
      </c>
      <c r="B16" s="866" t="s">
        <v>1751</v>
      </c>
      <c r="C16" s="867" t="s">
        <v>1752</v>
      </c>
      <c r="E16" s="211" t="str">
        <f t="shared" si="0"/>
        <v>JOHNNY FERNEY PÉREZ QUINCHE - SECRETARIO DE CULTURA Y PATRIMONIO</v>
      </c>
    </row>
    <row r="17" spans="1:5" ht="30" x14ac:dyDescent="0.25">
      <c r="A17" s="865" t="s">
        <v>1753</v>
      </c>
      <c r="B17" s="866" t="s">
        <v>1754</v>
      </c>
      <c r="C17" s="867" t="s">
        <v>1755</v>
      </c>
      <c r="E17" s="211" t="str">
        <f t="shared" si="0"/>
        <v>ANGELA PATRICIA NAVARRO LÓPEZ - JEFE DE COMUNICACIONES</v>
      </c>
    </row>
    <row r="18" spans="1:5" ht="57" x14ac:dyDescent="0.25">
      <c r="A18" s="865" t="s">
        <v>1756</v>
      </c>
      <c r="B18" s="866" t="s">
        <v>1757</v>
      </c>
      <c r="C18" s="867" t="s">
        <v>1758</v>
      </c>
      <c r="E18" s="211" t="str">
        <f t="shared" si="0"/>
        <v>HENRY HERNAN PRIETO VALBUENA - DIRECTOR EJECUTIVO INSTITUTO DE RECREACIÓN Y DEPORTE</v>
      </c>
    </row>
    <row r="19" spans="1:5" ht="30" x14ac:dyDescent="0.25">
      <c r="A19" s="865" t="s">
        <v>1759</v>
      </c>
      <c r="B19" s="866" t="s">
        <v>1760</v>
      </c>
      <c r="C19" s="867" t="s">
        <v>1761</v>
      </c>
      <c r="E19" s="211" t="str">
        <f t="shared" si="0"/>
        <v xml:space="preserve">FRANCISCO ALIRIO RODRÍGUEZ SANTOS - GERENTE EMPRESA DE SERVICIOS PÚBLICOS </v>
      </c>
    </row>
    <row r="20" spans="1:5" ht="15.75" x14ac:dyDescent="0.25">
      <c r="A20" s="869"/>
      <c r="B20" s="870"/>
      <c r="C20" s="871"/>
      <c r="E20" s="211" t="str">
        <f t="shared" si="0"/>
        <v xml:space="preserve"> - </v>
      </c>
    </row>
    <row r="21" spans="1:5" ht="15.75" x14ac:dyDescent="0.25">
      <c r="A21" s="869"/>
      <c r="B21" s="870"/>
      <c r="C21" s="871"/>
      <c r="E21" s="211" t="str">
        <f t="shared" si="0"/>
        <v xml:space="preserve"> - </v>
      </c>
    </row>
    <row r="22" spans="1:5" ht="15.75" x14ac:dyDescent="0.25">
      <c r="A22" s="869"/>
      <c r="B22" s="870"/>
      <c r="C22" s="871"/>
      <c r="E22" s="211" t="str">
        <f t="shared" si="0"/>
        <v xml:space="preserve"> - </v>
      </c>
    </row>
    <row r="23" spans="1:5" ht="15.75" x14ac:dyDescent="0.25">
      <c r="A23" s="869"/>
      <c r="B23" s="870"/>
      <c r="C23" s="871"/>
      <c r="E23" s="211" t="str">
        <f t="shared" si="0"/>
        <v xml:space="preserve"> - </v>
      </c>
    </row>
    <row r="24" spans="1:5" ht="15.75" x14ac:dyDescent="0.25">
      <c r="A24" s="869"/>
      <c r="B24" s="870"/>
      <c r="C24" s="871"/>
      <c r="E24" s="211" t="str">
        <f t="shared" si="0"/>
        <v xml:space="preserve"> - </v>
      </c>
    </row>
    <row r="25" spans="1:5" ht="15.75" x14ac:dyDescent="0.25">
      <c r="A25" s="869"/>
      <c r="B25" s="870"/>
      <c r="C25" s="871"/>
      <c r="E25" s="211" t="str">
        <f t="shared" si="0"/>
        <v xml:space="preserve"> - </v>
      </c>
    </row>
    <row r="26" spans="1:5" ht="15.75" x14ac:dyDescent="0.25">
      <c r="A26" s="869"/>
      <c r="B26" s="870"/>
      <c r="C26" s="871"/>
      <c r="E26" s="211" t="str">
        <f t="shared" si="0"/>
        <v xml:space="preserve"> - </v>
      </c>
    </row>
    <row r="27" spans="1:5" ht="15.75" x14ac:dyDescent="0.25">
      <c r="A27" s="869"/>
      <c r="B27" s="870"/>
      <c r="C27" s="871"/>
      <c r="E27" s="211" t="str">
        <f t="shared" si="0"/>
        <v xml:space="preserve"> - </v>
      </c>
    </row>
    <row r="28" spans="1:5" ht="15.75" x14ac:dyDescent="0.25">
      <c r="A28" s="869"/>
      <c r="B28" s="870"/>
      <c r="C28" s="871"/>
      <c r="E28" s="211" t="str">
        <f t="shared" si="0"/>
        <v xml:space="preserve"> - </v>
      </c>
    </row>
    <row r="29" spans="1:5" ht="15.75" x14ac:dyDescent="0.25">
      <c r="A29" s="869"/>
      <c r="B29" s="870"/>
      <c r="C29" s="871"/>
      <c r="E29" s="211" t="str">
        <f t="shared" si="0"/>
        <v xml:space="preserve"> - </v>
      </c>
    </row>
    <row r="30" spans="1:5" x14ac:dyDescent="0.25">
      <c r="A30" s="872"/>
      <c r="B30" s="873"/>
      <c r="C30" s="874"/>
      <c r="E30" s="211" t="str">
        <f t="shared" si="0"/>
        <v xml:space="preserve"> - </v>
      </c>
    </row>
    <row r="31" spans="1:5" x14ac:dyDescent="0.25">
      <c r="A31" s="872"/>
      <c r="B31" s="873"/>
      <c r="C31" s="874"/>
      <c r="E31" s="211" t="str">
        <f t="shared" si="0"/>
        <v xml:space="preserve"> - </v>
      </c>
    </row>
    <row r="32" spans="1:5" x14ac:dyDescent="0.25">
      <c r="A32" s="872"/>
      <c r="B32" s="873"/>
      <c r="C32" s="874"/>
      <c r="E32" s="211" t="str">
        <f t="shared" si="0"/>
        <v xml:space="preserve"> - </v>
      </c>
    </row>
    <row r="33" spans="1:5" x14ac:dyDescent="0.25">
      <c r="A33" s="872"/>
      <c r="B33" s="873"/>
      <c r="C33" s="874"/>
      <c r="E33" s="211" t="str">
        <f t="shared" si="0"/>
        <v xml:space="preserve"> - </v>
      </c>
    </row>
    <row r="34" spans="1:5" x14ac:dyDescent="0.25">
      <c r="A34" s="872"/>
      <c r="B34" s="873"/>
      <c r="C34" s="874"/>
      <c r="E34" s="211" t="str">
        <f t="shared" si="0"/>
        <v xml:space="preserve"> - </v>
      </c>
    </row>
    <row r="35" spans="1:5" x14ac:dyDescent="0.25">
      <c r="A35" s="872"/>
      <c r="B35" s="873"/>
      <c r="C35" s="874"/>
      <c r="E35" s="211" t="str">
        <f t="shared" si="0"/>
        <v xml:space="preserve"> - </v>
      </c>
    </row>
    <row r="36" spans="1:5" x14ac:dyDescent="0.25">
      <c r="A36" s="872"/>
      <c r="B36" s="873"/>
      <c r="C36" s="874"/>
      <c r="E36" s="211" t="str">
        <f t="shared" si="0"/>
        <v xml:space="preserve"> - </v>
      </c>
    </row>
    <row r="37" spans="1:5" x14ac:dyDescent="0.25">
      <c r="A37" s="872"/>
      <c r="B37" s="873"/>
      <c r="C37" s="874"/>
      <c r="E37" s="211" t="str">
        <f t="shared" si="0"/>
        <v xml:space="preserve"> - </v>
      </c>
    </row>
    <row r="38" spans="1:5" x14ac:dyDescent="0.25">
      <c r="A38" s="872"/>
      <c r="B38" s="873"/>
      <c r="C38" s="874"/>
      <c r="E38" s="211" t="str">
        <f t="shared" si="0"/>
        <v xml:space="preserve"> - </v>
      </c>
    </row>
    <row r="39" spans="1:5" x14ac:dyDescent="0.25">
      <c r="A39" s="872"/>
      <c r="B39" s="873"/>
      <c r="C39" s="874"/>
      <c r="E39" s="211" t="str">
        <f t="shared" si="0"/>
        <v xml:space="preserve"> - </v>
      </c>
    </row>
    <row r="40" spans="1:5" x14ac:dyDescent="0.25">
      <c r="A40" s="872"/>
      <c r="B40" s="873"/>
      <c r="C40" s="874"/>
      <c r="E40" s="211" t="str">
        <f t="shared" si="0"/>
        <v xml:space="preserve"> - </v>
      </c>
    </row>
    <row r="41" spans="1:5" x14ac:dyDescent="0.25">
      <c r="A41" s="872"/>
      <c r="B41" s="873"/>
      <c r="C41" s="874"/>
      <c r="E41" s="211" t="str">
        <f t="shared" si="0"/>
        <v xml:space="preserve"> - </v>
      </c>
    </row>
    <row r="42" spans="1:5" x14ac:dyDescent="0.25">
      <c r="A42" s="872"/>
      <c r="B42" s="873"/>
      <c r="C42" s="874"/>
      <c r="E42" s="211" t="str">
        <f t="shared" si="0"/>
        <v xml:space="preserve"> - </v>
      </c>
    </row>
    <row r="43" spans="1:5" x14ac:dyDescent="0.25">
      <c r="A43" s="872"/>
      <c r="B43" s="873"/>
      <c r="C43" s="874"/>
      <c r="E43" s="211" t="str">
        <f t="shared" si="0"/>
        <v xml:space="preserve"> - </v>
      </c>
    </row>
    <row r="44" spans="1:5" ht="15.75" thickBot="1" x14ac:dyDescent="0.3">
      <c r="A44" s="875"/>
      <c r="B44" s="876"/>
      <c r="C44" s="877"/>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topLeftCell="B1" workbookViewId="0">
      <selection activeCell="N5" sqref="N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67" t="s">
        <v>1972</v>
      </c>
      <c r="B1" s="1067"/>
      <c r="C1" s="1067"/>
      <c r="D1" s="1067"/>
      <c r="E1" s="1067"/>
      <c r="F1" s="1067"/>
      <c r="G1" s="1067"/>
      <c r="H1" s="1067"/>
      <c r="I1" s="1067"/>
      <c r="J1" s="1067"/>
      <c r="K1" s="1067"/>
      <c r="L1" s="1067"/>
      <c r="M1" s="1067"/>
      <c r="N1" s="1067"/>
      <c r="O1" s="1067"/>
      <c r="P1" s="1067"/>
    </row>
    <row r="2" spans="1:18" s="68" customFormat="1" ht="48" customHeight="1" x14ac:dyDescent="0.2">
      <c r="A2" s="67" t="s">
        <v>1765</v>
      </c>
      <c r="B2" s="1068" t="s">
        <v>1766</v>
      </c>
      <c r="C2" s="1069"/>
      <c r="D2" s="1069"/>
      <c r="E2" s="1069"/>
      <c r="F2" s="1069"/>
      <c r="G2" s="1069"/>
      <c r="H2" s="1070"/>
      <c r="I2" s="1068" t="s">
        <v>1767</v>
      </c>
      <c r="J2" s="1069"/>
      <c r="K2" s="1070"/>
      <c r="L2" s="1071" t="s">
        <v>1768</v>
      </c>
      <c r="M2" s="1071"/>
      <c r="N2" s="1071"/>
      <c r="O2" s="1071"/>
      <c r="P2" s="1072"/>
    </row>
    <row r="3" spans="1:18" ht="51" x14ac:dyDescent="0.2">
      <c r="A3" s="69" t="s">
        <v>1769</v>
      </c>
      <c r="B3" s="70" t="s">
        <v>1770</v>
      </c>
      <c r="C3" s="71" t="s">
        <v>1771</v>
      </c>
      <c r="D3" s="71" t="s">
        <v>1919</v>
      </c>
      <c r="E3" s="71" t="s">
        <v>1918</v>
      </c>
      <c r="F3" s="71" t="s">
        <v>1920</v>
      </c>
      <c r="G3" s="71" t="s">
        <v>1921</v>
      </c>
      <c r="H3" s="1073" t="s">
        <v>1693</v>
      </c>
      <c r="I3" s="70" t="s">
        <v>1772</v>
      </c>
      <c r="J3" s="71" t="s">
        <v>1773</v>
      </c>
      <c r="K3" s="1073" t="s">
        <v>1696</v>
      </c>
      <c r="L3" s="70" t="s">
        <v>1774</v>
      </c>
      <c r="M3" s="71" t="s">
        <v>1698</v>
      </c>
      <c r="N3" s="71" t="s">
        <v>1775</v>
      </c>
      <c r="O3" s="71" t="s">
        <v>1776</v>
      </c>
      <c r="P3" s="72" t="s">
        <v>1777</v>
      </c>
    </row>
    <row r="4" spans="1:18" ht="18" x14ac:dyDescent="0.2">
      <c r="A4" s="69" t="s">
        <v>1778</v>
      </c>
      <c r="B4" s="73" t="s">
        <v>1687</v>
      </c>
      <c r="C4" s="74" t="s">
        <v>1688</v>
      </c>
      <c r="D4" s="74" t="s">
        <v>1779</v>
      </c>
      <c r="E4" s="74" t="s">
        <v>1690</v>
      </c>
      <c r="F4" s="74" t="s">
        <v>1691</v>
      </c>
      <c r="G4" s="74" t="s">
        <v>1692</v>
      </c>
      <c r="H4" s="1073"/>
      <c r="I4" s="75" t="s">
        <v>1694</v>
      </c>
      <c r="J4" s="76" t="s">
        <v>1695</v>
      </c>
      <c r="K4" s="1073"/>
      <c r="L4" s="75" t="s">
        <v>1697</v>
      </c>
      <c r="M4" s="76" t="s">
        <v>1698</v>
      </c>
      <c r="N4" s="76" t="s">
        <v>1699</v>
      </c>
      <c r="O4" s="76" t="s">
        <v>1700</v>
      </c>
      <c r="P4" s="77" t="s">
        <v>1701</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4">
        <v>786</v>
      </c>
      <c r="O5" s="85"/>
      <c r="P5" s="86"/>
    </row>
    <row r="6" spans="1:18" x14ac:dyDescent="0.2">
      <c r="H6" s="87"/>
    </row>
    <row r="10" spans="1:18" ht="15" x14ac:dyDescent="0.25">
      <c r="A10" s="878" t="s">
        <v>1973</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E3.P_G.MR1 -AGUA</Descripci_x00f3_n>
  </documentManagement>
</p:properties>
</file>

<file path=customXml/itemProps1.xml><?xml version="1.0" encoding="utf-8"?>
<ds:datastoreItem xmlns:ds="http://schemas.openxmlformats.org/officeDocument/2006/customXml" ds:itemID="{77CBFEF5-7074-4847-B950-6347C91C25ED}"/>
</file>

<file path=customXml/itemProps2.xml><?xml version="1.0" encoding="utf-8"?>
<ds:datastoreItem xmlns:ds="http://schemas.openxmlformats.org/officeDocument/2006/customXml" ds:itemID="{7C4EC53F-58DA-47E3-BFEA-A320F36F3734}"/>
</file>

<file path=customXml/itemProps3.xml><?xml version="1.0" encoding="utf-8"?>
<ds:datastoreItem xmlns:ds="http://schemas.openxmlformats.org/officeDocument/2006/customXml" ds:itemID="{18C64F2C-A68A-4D7E-8033-F2C57B71CC3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E3.P_G.MR1 -AGUA</dc:title>
  <dc:creator>FARID</dc:creator>
  <cp:lastModifiedBy>Adriana Mora</cp:lastModifiedBy>
  <dcterms:created xsi:type="dcterms:W3CDTF">2017-01-16T16:29:25Z</dcterms:created>
  <dcterms:modified xsi:type="dcterms:W3CDTF">2020-01-31T15:50:56Z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