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3.P_L  ACUEDUCTO, ALCANTARILLADO Y ASEO\"/>
    </mc:Choice>
  </mc:AlternateContent>
  <xr:revisionPtr revIDLastSave="0" documentId="13_ncr:1_{AF221B42-2855-43B1-AF09-CEA8853AB41A}"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41" i="6" l="1"/>
  <c r="AB41" i="6"/>
  <c r="Z41" i="6"/>
  <c r="X41" i="6"/>
  <c r="V41" i="6"/>
  <c r="T41" i="6"/>
  <c r="R41" i="6"/>
  <c r="AD32" i="6"/>
  <c r="AB32" i="6"/>
  <c r="Z32" i="6"/>
  <c r="X32" i="6"/>
  <c r="V32" i="6"/>
  <c r="T32" i="6"/>
  <c r="R32" i="6"/>
  <c r="AD22" i="6"/>
  <c r="AB22" i="6"/>
  <c r="Z22" i="6"/>
  <c r="X22" i="6"/>
  <c r="V22" i="6"/>
  <c r="T22" i="6"/>
  <c r="R22" i="6"/>
  <c r="AD13" i="6"/>
  <c r="AB13" i="6"/>
  <c r="Z13" i="6"/>
  <c r="X13" i="6"/>
  <c r="V13" i="6"/>
  <c r="T13" i="6"/>
  <c r="R13" i="6"/>
  <c r="AU35" i="6" l="1"/>
  <c r="AR35" i="6"/>
  <c r="AU34" i="6"/>
  <c r="AR34" i="6"/>
  <c r="AU33" i="6"/>
  <c r="AR33" i="6"/>
  <c r="AD31" i="6" l="1"/>
  <c r="AU46" i="6" l="1"/>
  <c r="AR46" i="6"/>
  <c r="AU45" i="6"/>
  <c r="AR45" i="6"/>
  <c r="AU44" i="6"/>
  <c r="AR44" i="6"/>
  <c r="AU43" i="6"/>
  <c r="AR43" i="6"/>
  <c r="AU42" i="6"/>
  <c r="AR42" i="6"/>
  <c r="AU41" i="6"/>
  <c r="AR41" i="6"/>
  <c r="AU28" i="6"/>
  <c r="AR28" i="6"/>
  <c r="AU27" i="6"/>
  <c r="AR27" i="6"/>
  <c r="AU26" i="6"/>
  <c r="AR26" i="6"/>
  <c r="AU25" i="6"/>
  <c r="AR25" i="6"/>
  <c r="AU24" i="6"/>
  <c r="AR24" i="6"/>
  <c r="AU23" i="6"/>
  <c r="AR23" i="6"/>
  <c r="AU15" i="6" l="1"/>
  <c r="AR15" i="6"/>
  <c r="AU14" i="6"/>
  <c r="AR14" i="6"/>
  <c r="K5" i="10" l="1"/>
  <c r="H5" i="10"/>
  <c r="AI21" i="6" l="1"/>
  <c r="AH21" i="6"/>
  <c r="AG21" i="6"/>
  <c r="AF21" i="6"/>
  <c r="AE21" i="6"/>
  <c r="AC21" i="6"/>
  <c r="AA21" i="6"/>
  <c r="Y21" i="6"/>
  <c r="W21" i="6"/>
  <c r="U21" i="6"/>
  <c r="S21" i="6"/>
  <c r="AI40" i="6"/>
  <c r="AH40" i="6"/>
  <c r="AG40" i="6"/>
  <c r="AF40" i="6"/>
  <c r="AE40" i="6"/>
  <c r="AC40" i="6"/>
  <c r="AA40" i="6"/>
  <c r="Y40" i="6"/>
  <c r="W40" i="6"/>
  <c r="U40" i="6"/>
  <c r="S40" i="6"/>
  <c r="J40" i="6"/>
  <c r="AI31" i="6"/>
  <c r="AH31" i="6"/>
  <c r="AG31" i="6"/>
  <c r="AF31" i="6"/>
  <c r="AE31" i="6"/>
  <c r="AC31" i="6"/>
  <c r="AA31" i="6"/>
  <c r="Y31" i="6"/>
  <c r="W31" i="6"/>
  <c r="U31" i="6"/>
  <c r="S31" i="6"/>
  <c r="J31" i="6"/>
  <c r="J21" i="6"/>
  <c r="AI12" i="6"/>
  <c r="AH12" i="6"/>
  <c r="AG12" i="6"/>
  <c r="AF12" i="6"/>
  <c r="AE12" i="6"/>
  <c r="AC12" i="6"/>
  <c r="AA12" i="6"/>
  <c r="Y12" i="6"/>
  <c r="W12" i="6"/>
  <c r="U12" i="6"/>
  <c r="S12" i="6"/>
  <c r="J12" i="6"/>
  <c r="AD40" i="6" l="1"/>
  <c r="AB40" i="6"/>
  <c r="Z40" i="6"/>
  <c r="X40" i="6"/>
  <c r="V40" i="6"/>
  <c r="T40" i="6"/>
  <c r="R40" i="6"/>
  <c r="AB31" i="6"/>
  <c r="Z31" i="6"/>
  <c r="X31" i="6"/>
  <c r="V31" i="6"/>
  <c r="T31" i="6"/>
  <c r="R31" i="6"/>
  <c r="AD21" i="6"/>
  <c r="AB21" i="6"/>
  <c r="Z21" i="6"/>
  <c r="X21" i="6"/>
  <c r="V21" i="6"/>
  <c r="T21" i="6"/>
  <c r="R21" i="6"/>
  <c r="AD12" i="6"/>
  <c r="AB12" i="6"/>
  <c r="Z12" i="6"/>
  <c r="X12" i="6"/>
  <c r="V12" i="6"/>
  <c r="T12" i="6"/>
  <c r="R12" i="6"/>
  <c r="AK46" i="6" l="1"/>
  <c r="AK45" i="6"/>
  <c r="AK44" i="6"/>
  <c r="AK43" i="6"/>
  <c r="AK42" i="6"/>
  <c r="AK41" i="6"/>
  <c r="AK35" i="6"/>
  <c r="AK34" i="6"/>
  <c r="AK33" i="6"/>
  <c r="AK32" i="6"/>
  <c r="AK28" i="6"/>
  <c r="AK27" i="6"/>
  <c r="AK26" i="6"/>
  <c r="AK25" i="6"/>
  <c r="AK24" i="6"/>
  <c r="AK23" i="6"/>
  <c r="AK22" i="6"/>
  <c r="AK18" i="6"/>
  <c r="AK17" i="6"/>
  <c r="AK16" i="6"/>
  <c r="AK15" i="6"/>
  <c r="AK14" i="6"/>
  <c r="AK13" i="6"/>
  <c r="AK40" i="6" l="1"/>
  <c r="AK31" i="6"/>
  <c r="AK21" i="6"/>
  <c r="AK12" i="6"/>
  <c r="AI9" i="6"/>
  <c r="AH9" i="6"/>
  <c r="AU199" i="6" l="1"/>
  <c r="AR199" i="6"/>
  <c r="AK199" i="6"/>
  <c r="AU198" i="6"/>
  <c r="AR198" i="6"/>
  <c r="AK198" i="6"/>
  <c r="AU197" i="6"/>
  <c r="AR197" i="6"/>
  <c r="AK197" i="6"/>
  <c r="AU196" i="6"/>
  <c r="AR196" i="6"/>
  <c r="AK196" i="6"/>
  <c r="AU195" i="6"/>
  <c r="AR195" i="6"/>
  <c r="AK195" i="6"/>
  <c r="AU194" i="6"/>
  <c r="AU193" i="6" s="1"/>
  <c r="AR194" i="6"/>
  <c r="AK194" i="6"/>
  <c r="AJ194" i="6"/>
  <c r="AJ193" i="6" s="1"/>
  <c r="I194" i="6"/>
  <c r="H194" i="6"/>
  <c r="G194" i="6"/>
  <c r="F194" i="6"/>
  <c r="E194" i="6"/>
  <c r="AZ193" i="6"/>
  <c r="AY193" i="6"/>
  <c r="AX193" i="6"/>
  <c r="AW193" i="6"/>
  <c r="AV193" i="6"/>
  <c r="AT193" i="6"/>
  <c r="AS193" i="6"/>
  <c r="AQ193" i="6"/>
  <c r="AP193" i="6"/>
  <c r="AO193" i="6"/>
  <c r="AN193" i="6"/>
  <c r="AM193" i="6"/>
  <c r="AL193" i="6"/>
  <c r="AG193" i="6"/>
  <c r="AF193" i="6"/>
  <c r="AE193" i="6"/>
  <c r="AD193" i="6"/>
  <c r="AC193" i="6"/>
  <c r="AB193" i="6"/>
  <c r="AA193" i="6"/>
  <c r="Z193" i="6"/>
  <c r="Y193" i="6"/>
  <c r="X193" i="6"/>
  <c r="W193" i="6"/>
  <c r="V193" i="6"/>
  <c r="U193" i="6"/>
  <c r="T193" i="6"/>
  <c r="S193" i="6"/>
  <c r="R193" i="6"/>
  <c r="J193" i="6"/>
  <c r="AU190" i="6"/>
  <c r="AR190" i="6"/>
  <c r="AK190" i="6"/>
  <c r="AU189" i="6"/>
  <c r="AR189" i="6"/>
  <c r="AK189" i="6"/>
  <c r="AU188" i="6"/>
  <c r="AR188" i="6"/>
  <c r="AK188" i="6"/>
  <c r="AU187" i="6"/>
  <c r="AR187" i="6"/>
  <c r="AK187" i="6"/>
  <c r="AU186" i="6"/>
  <c r="AR186" i="6"/>
  <c r="AK186" i="6"/>
  <c r="AU185" i="6"/>
  <c r="AR185" i="6"/>
  <c r="AK185" i="6"/>
  <c r="AJ185" i="6"/>
  <c r="AJ184" i="6" s="1"/>
  <c r="I185" i="6"/>
  <c r="H185" i="6"/>
  <c r="G185" i="6"/>
  <c r="F185" i="6"/>
  <c r="E185" i="6"/>
  <c r="AZ184" i="6"/>
  <c r="AY184" i="6"/>
  <c r="AX184" i="6"/>
  <c r="AW184" i="6"/>
  <c r="AV184" i="6"/>
  <c r="AT184" i="6"/>
  <c r="AS184" i="6"/>
  <c r="AQ184" i="6"/>
  <c r="AP184" i="6"/>
  <c r="AO184" i="6"/>
  <c r="AN184" i="6"/>
  <c r="AM184" i="6"/>
  <c r="AL184" i="6"/>
  <c r="AG184" i="6"/>
  <c r="AF184" i="6"/>
  <c r="AE184" i="6"/>
  <c r="AD184" i="6"/>
  <c r="AC184" i="6"/>
  <c r="AB184" i="6"/>
  <c r="AA184" i="6"/>
  <c r="Z184" i="6"/>
  <c r="Y184" i="6"/>
  <c r="X184" i="6"/>
  <c r="W184" i="6"/>
  <c r="V184" i="6"/>
  <c r="U184" i="6"/>
  <c r="T184" i="6"/>
  <c r="S184" i="6"/>
  <c r="R184" i="6"/>
  <c r="J184" i="6"/>
  <c r="AU181" i="6"/>
  <c r="AR181" i="6"/>
  <c r="AK181" i="6"/>
  <c r="AU180" i="6"/>
  <c r="AR180" i="6"/>
  <c r="AK180" i="6"/>
  <c r="AU179" i="6"/>
  <c r="AR179" i="6"/>
  <c r="AK179" i="6"/>
  <c r="AU178" i="6"/>
  <c r="AR178" i="6"/>
  <c r="AK178" i="6"/>
  <c r="AU177" i="6"/>
  <c r="AR177" i="6"/>
  <c r="AK177" i="6"/>
  <c r="AU176" i="6"/>
  <c r="AR176" i="6"/>
  <c r="AK176" i="6"/>
  <c r="AJ176" i="6"/>
  <c r="AJ175" i="6" s="1"/>
  <c r="I176" i="6"/>
  <c r="H176" i="6"/>
  <c r="G176" i="6"/>
  <c r="F176" i="6"/>
  <c r="E176" i="6"/>
  <c r="AZ175" i="6"/>
  <c r="AY175" i="6"/>
  <c r="AX175" i="6"/>
  <c r="AW175" i="6"/>
  <c r="AV175" i="6"/>
  <c r="AT175" i="6"/>
  <c r="AS175" i="6"/>
  <c r="AQ175" i="6"/>
  <c r="AP175" i="6"/>
  <c r="AO175" i="6"/>
  <c r="AN175" i="6"/>
  <c r="AM175" i="6"/>
  <c r="AL175" i="6"/>
  <c r="AG175" i="6"/>
  <c r="AF175" i="6"/>
  <c r="AE175" i="6"/>
  <c r="AD175" i="6"/>
  <c r="AC175" i="6"/>
  <c r="AB175" i="6"/>
  <c r="AA175" i="6"/>
  <c r="Z175" i="6"/>
  <c r="Y175" i="6"/>
  <c r="X175" i="6"/>
  <c r="W175" i="6"/>
  <c r="V175" i="6"/>
  <c r="U175" i="6"/>
  <c r="T175" i="6"/>
  <c r="S175" i="6"/>
  <c r="R175" i="6"/>
  <c r="J175" i="6"/>
  <c r="AU172" i="6"/>
  <c r="AR172" i="6"/>
  <c r="AK172" i="6"/>
  <c r="AU171" i="6"/>
  <c r="AR171" i="6"/>
  <c r="AK171" i="6"/>
  <c r="AU170" i="6"/>
  <c r="AR170" i="6"/>
  <c r="AK170" i="6"/>
  <c r="AU169" i="6"/>
  <c r="AR169" i="6"/>
  <c r="AK169" i="6"/>
  <c r="AU168" i="6"/>
  <c r="AR168" i="6"/>
  <c r="AK168" i="6"/>
  <c r="AU167" i="6"/>
  <c r="AR167" i="6"/>
  <c r="AK167" i="6"/>
  <c r="AJ167" i="6"/>
  <c r="AJ166" i="6" s="1"/>
  <c r="I167" i="6"/>
  <c r="H167" i="6"/>
  <c r="G167" i="6"/>
  <c r="F167" i="6"/>
  <c r="E167" i="6"/>
  <c r="AZ166" i="6"/>
  <c r="AY166" i="6"/>
  <c r="AX166" i="6"/>
  <c r="AW166" i="6"/>
  <c r="AV166" i="6"/>
  <c r="AT166" i="6"/>
  <c r="AS166" i="6"/>
  <c r="AQ166" i="6"/>
  <c r="AP166" i="6"/>
  <c r="AO166" i="6"/>
  <c r="AN166" i="6"/>
  <c r="AM166" i="6"/>
  <c r="AL166" i="6"/>
  <c r="AG166" i="6"/>
  <c r="AF166" i="6"/>
  <c r="AE166" i="6"/>
  <c r="AD166" i="6"/>
  <c r="AC166" i="6"/>
  <c r="AB166" i="6"/>
  <c r="AA166" i="6"/>
  <c r="Z166" i="6"/>
  <c r="Y166" i="6"/>
  <c r="X166" i="6"/>
  <c r="W166" i="6"/>
  <c r="V166" i="6"/>
  <c r="U166" i="6"/>
  <c r="T166" i="6"/>
  <c r="S166" i="6"/>
  <c r="R166" i="6"/>
  <c r="J166" i="6"/>
  <c r="AU163" i="6"/>
  <c r="AR163" i="6"/>
  <c r="AK163" i="6"/>
  <c r="AU162" i="6"/>
  <c r="AR162" i="6"/>
  <c r="AK162" i="6"/>
  <c r="AU161" i="6"/>
  <c r="AR161" i="6"/>
  <c r="AK161" i="6"/>
  <c r="AU160" i="6"/>
  <c r="AR160" i="6"/>
  <c r="AK160" i="6"/>
  <c r="AU159" i="6"/>
  <c r="AR159" i="6"/>
  <c r="AK159" i="6"/>
  <c r="AU158" i="6"/>
  <c r="AR158" i="6"/>
  <c r="AK158" i="6"/>
  <c r="AJ158" i="6"/>
  <c r="AJ157" i="6" s="1"/>
  <c r="I158" i="6"/>
  <c r="H158" i="6"/>
  <c r="G158" i="6"/>
  <c r="F158" i="6"/>
  <c r="E158" i="6"/>
  <c r="AZ157" i="6"/>
  <c r="AY157" i="6"/>
  <c r="AX157" i="6"/>
  <c r="AW157" i="6"/>
  <c r="AV157" i="6"/>
  <c r="AT157" i="6"/>
  <c r="AS157" i="6"/>
  <c r="AQ157" i="6"/>
  <c r="AP157" i="6"/>
  <c r="AO157" i="6"/>
  <c r="AN157" i="6"/>
  <c r="AM157" i="6"/>
  <c r="AL157" i="6"/>
  <c r="AG157" i="6"/>
  <c r="AF157" i="6"/>
  <c r="AE157" i="6"/>
  <c r="AD157" i="6"/>
  <c r="AC157" i="6"/>
  <c r="AB157" i="6"/>
  <c r="AA157" i="6"/>
  <c r="Z157" i="6"/>
  <c r="Y157" i="6"/>
  <c r="X157" i="6"/>
  <c r="W157" i="6"/>
  <c r="V157" i="6"/>
  <c r="U157" i="6"/>
  <c r="T157" i="6"/>
  <c r="S157" i="6"/>
  <c r="R157" i="6"/>
  <c r="J157" i="6"/>
  <c r="AU154" i="6"/>
  <c r="AR154" i="6"/>
  <c r="AK154" i="6"/>
  <c r="AU153" i="6"/>
  <c r="AR153" i="6"/>
  <c r="AK153" i="6"/>
  <c r="AU152" i="6"/>
  <c r="AR152" i="6"/>
  <c r="AK152" i="6"/>
  <c r="AU151" i="6"/>
  <c r="AR151" i="6"/>
  <c r="AK151" i="6"/>
  <c r="AU150" i="6"/>
  <c r="AR150" i="6"/>
  <c r="AK150" i="6"/>
  <c r="AU149" i="6"/>
  <c r="AR149" i="6"/>
  <c r="AK149" i="6"/>
  <c r="AJ149" i="6"/>
  <c r="AJ148" i="6" s="1"/>
  <c r="I149" i="6"/>
  <c r="H149" i="6"/>
  <c r="G149" i="6"/>
  <c r="F149" i="6"/>
  <c r="E149" i="6"/>
  <c r="AZ148" i="6"/>
  <c r="AY148" i="6"/>
  <c r="AX148" i="6"/>
  <c r="AW148" i="6"/>
  <c r="AV148" i="6"/>
  <c r="AT148" i="6"/>
  <c r="AS148" i="6"/>
  <c r="AQ148" i="6"/>
  <c r="AP148" i="6"/>
  <c r="AO148" i="6"/>
  <c r="AN148" i="6"/>
  <c r="AM148" i="6"/>
  <c r="AL148" i="6"/>
  <c r="AG148" i="6"/>
  <c r="AF148" i="6"/>
  <c r="AE148" i="6"/>
  <c r="AD148" i="6"/>
  <c r="AC148" i="6"/>
  <c r="AB148" i="6"/>
  <c r="AA148" i="6"/>
  <c r="Z148" i="6"/>
  <c r="Y148" i="6"/>
  <c r="X148" i="6"/>
  <c r="W148" i="6"/>
  <c r="V148" i="6"/>
  <c r="U148" i="6"/>
  <c r="T148" i="6"/>
  <c r="S148" i="6"/>
  <c r="R148" i="6"/>
  <c r="J148" i="6"/>
  <c r="AU145" i="6"/>
  <c r="AR145" i="6"/>
  <c r="AK145" i="6"/>
  <c r="AU144" i="6"/>
  <c r="AR144" i="6"/>
  <c r="AK144" i="6"/>
  <c r="AU143" i="6"/>
  <c r="AR143" i="6"/>
  <c r="AK143" i="6"/>
  <c r="AU142" i="6"/>
  <c r="AR142" i="6"/>
  <c r="AK142" i="6"/>
  <c r="AU141" i="6"/>
  <c r="AR141" i="6"/>
  <c r="AK141" i="6"/>
  <c r="AU140" i="6"/>
  <c r="AR140" i="6"/>
  <c r="AK140" i="6"/>
  <c r="AJ140" i="6"/>
  <c r="AJ139" i="6" s="1"/>
  <c r="I140" i="6"/>
  <c r="H140" i="6"/>
  <c r="G140" i="6"/>
  <c r="F140" i="6"/>
  <c r="E140" i="6"/>
  <c r="AZ139" i="6"/>
  <c r="AY139" i="6"/>
  <c r="AX139" i="6"/>
  <c r="AW139" i="6"/>
  <c r="AV139" i="6"/>
  <c r="AT139" i="6"/>
  <c r="AS139" i="6"/>
  <c r="AQ139" i="6"/>
  <c r="AP139" i="6"/>
  <c r="AO139" i="6"/>
  <c r="AN139" i="6"/>
  <c r="AM139" i="6"/>
  <c r="AL139" i="6"/>
  <c r="AG139" i="6"/>
  <c r="AF139" i="6"/>
  <c r="AE139" i="6"/>
  <c r="AD139" i="6"/>
  <c r="AC139" i="6"/>
  <c r="AB139" i="6"/>
  <c r="AA139" i="6"/>
  <c r="Z139" i="6"/>
  <c r="Y139" i="6"/>
  <c r="X139" i="6"/>
  <c r="W139" i="6"/>
  <c r="V139" i="6"/>
  <c r="U139" i="6"/>
  <c r="T139" i="6"/>
  <c r="S139" i="6"/>
  <c r="R139" i="6"/>
  <c r="J139" i="6"/>
  <c r="AU136" i="6"/>
  <c r="AR136" i="6"/>
  <c r="AK136" i="6"/>
  <c r="AU135" i="6"/>
  <c r="AR135" i="6"/>
  <c r="AK135" i="6"/>
  <c r="AU134" i="6"/>
  <c r="AR134" i="6"/>
  <c r="AK134" i="6"/>
  <c r="AU133" i="6"/>
  <c r="AR133" i="6"/>
  <c r="AK133" i="6"/>
  <c r="AU132" i="6"/>
  <c r="AR132" i="6"/>
  <c r="AK132" i="6"/>
  <c r="AU131" i="6"/>
  <c r="AR131" i="6"/>
  <c r="AK131" i="6"/>
  <c r="AJ131" i="6"/>
  <c r="AJ130" i="6" s="1"/>
  <c r="I131" i="6"/>
  <c r="H131" i="6"/>
  <c r="G131" i="6"/>
  <c r="F131" i="6"/>
  <c r="E131" i="6"/>
  <c r="AZ130" i="6"/>
  <c r="AY130" i="6"/>
  <c r="AX130" i="6"/>
  <c r="AW130" i="6"/>
  <c r="AV130" i="6"/>
  <c r="AT130" i="6"/>
  <c r="AS130" i="6"/>
  <c r="AQ130" i="6"/>
  <c r="AP130" i="6"/>
  <c r="AO130" i="6"/>
  <c r="AN130" i="6"/>
  <c r="AM130" i="6"/>
  <c r="AL130" i="6"/>
  <c r="AG130" i="6"/>
  <c r="AF130" i="6"/>
  <c r="AE130" i="6"/>
  <c r="AD130" i="6"/>
  <c r="AC130" i="6"/>
  <c r="AB130" i="6"/>
  <c r="AA130" i="6"/>
  <c r="Z130" i="6"/>
  <c r="Y130" i="6"/>
  <c r="X130" i="6"/>
  <c r="W130" i="6"/>
  <c r="V130" i="6"/>
  <c r="U130" i="6"/>
  <c r="T130" i="6"/>
  <c r="S130" i="6"/>
  <c r="R130" i="6"/>
  <c r="J130" i="6"/>
  <c r="AU127" i="6"/>
  <c r="AR127" i="6"/>
  <c r="AK127" i="6"/>
  <c r="AU126" i="6"/>
  <c r="AR126" i="6"/>
  <c r="AK126" i="6"/>
  <c r="AU125" i="6"/>
  <c r="AR125" i="6"/>
  <c r="AK125" i="6"/>
  <c r="AU124" i="6"/>
  <c r="AR124" i="6"/>
  <c r="AK124" i="6"/>
  <c r="AU123" i="6"/>
  <c r="AR123" i="6"/>
  <c r="AK123" i="6"/>
  <c r="AU122" i="6"/>
  <c r="AR122" i="6"/>
  <c r="AK122" i="6"/>
  <c r="AJ122" i="6"/>
  <c r="AJ121" i="6" s="1"/>
  <c r="I122" i="6"/>
  <c r="H122" i="6"/>
  <c r="G122" i="6"/>
  <c r="F122" i="6"/>
  <c r="E122" i="6"/>
  <c r="AZ121" i="6"/>
  <c r="AY121" i="6"/>
  <c r="AX121" i="6"/>
  <c r="AW121" i="6"/>
  <c r="AV121" i="6"/>
  <c r="AT121" i="6"/>
  <c r="AS121" i="6"/>
  <c r="AQ121" i="6"/>
  <c r="AP121" i="6"/>
  <c r="AO121" i="6"/>
  <c r="AN121" i="6"/>
  <c r="AM121" i="6"/>
  <c r="AL121" i="6"/>
  <c r="AG121" i="6"/>
  <c r="AF121" i="6"/>
  <c r="AE121" i="6"/>
  <c r="AD121" i="6"/>
  <c r="AC121" i="6"/>
  <c r="AB121" i="6"/>
  <c r="AA121" i="6"/>
  <c r="Z121" i="6"/>
  <c r="Y121" i="6"/>
  <c r="X121" i="6"/>
  <c r="W121" i="6"/>
  <c r="V121" i="6"/>
  <c r="U121" i="6"/>
  <c r="T121" i="6"/>
  <c r="S121" i="6"/>
  <c r="R121" i="6"/>
  <c r="J121" i="6"/>
  <c r="AU118" i="6"/>
  <c r="AR118" i="6"/>
  <c r="AK118" i="6"/>
  <c r="AU117" i="6"/>
  <c r="AR117" i="6"/>
  <c r="AK117" i="6"/>
  <c r="AU116" i="6"/>
  <c r="AR116" i="6"/>
  <c r="AK116" i="6"/>
  <c r="AU115" i="6"/>
  <c r="AR115" i="6"/>
  <c r="AK115" i="6"/>
  <c r="AU114" i="6"/>
  <c r="AR114" i="6"/>
  <c r="AK114" i="6"/>
  <c r="AU113" i="6"/>
  <c r="AR113" i="6"/>
  <c r="AK113" i="6"/>
  <c r="AJ113" i="6"/>
  <c r="AJ112" i="6" s="1"/>
  <c r="I113" i="6"/>
  <c r="H113" i="6"/>
  <c r="G113" i="6"/>
  <c r="F113" i="6"/>
  <c r="E113" i="6"/>
  <c r="AZ112" i="6"/>
  <c r="AY112" i="6"/>
  <c r="AX112" i="6"/>
  <c r="AW112" i="6"/>
  <c r="AV112" i="6"/>
  <c r="AT112" i="6"/>
  <c r="AS112" i="6"/>
  <c r="AQ112" i="6"/>
  <c r="AP112" i="6"/>
  <c r="AO112" i="6"/>
  <c r="AN112" i="6"/>
  <c r="AM112" i="6"/>
  <c r="AL112" i="6"/>
  <c r="AG112" i="6"/>
  <c r="AF112" i="6"/>
  <c r="AE112" i="6"/>
  <c r="AD112" i="6"/>
  <c r="AC112" i="6"/>
  <c r="AB112" i="6"/>
  <c r="AA112" i="6"/>
  <c r="Z112" i="6"/>
  <c r="Y112" i="6"/>
  <c r="X112" i="6"/>
  <c r="W112" i="6"/>
  <c r="V112" i="6"/>
  <c r="U112" i="6"/>
  <c r="T112" i="6"/>
  <c r="S112" i="6"/>
  <c r="R112" i="6"/>
  <c r="J112" i="6"/>
  <c r="AU109" i="6"/>
  <c r="AR109" i="6"/>
  <c r="AK109" i="6"/>
  <c r="AU108" i="6"/>
  <c r="AR108" i="6"/>
  <c r="AK108" i="6"/>
  <c r="AU107" i="6"/>
  <c r="AR107" i="6"/>
  <c r="AK107" i="6"/>
  <c r="AU106" i="6"/>
  <c r="AR106" i="6"/>
  <c r="AK106" i="6"/>
  <c r="AU105" i="6"/>
  <c r="AR105" i="6"/>
  <c r="AK105" i="6"/>
  <c r="AU104" i="6"/>
  <c r="AR104" i="6"/>
  <c r="AK104" i="6"/>
  <c r="AJ104" i="6"/>
  <c r="AJ103" i="6" s="1"/>
  <c r="I104" i="6"/>
  <c r="H104" i="6"/>
  <c r="G104" i="6"/>
  <c r="F104" i="6"/>
  <c r="E104" i="6"/>
  <c r="AZ103" i="6"/>
  <c r="AY103" i="6"/>
  <c r="AX103" i="6"/>
  <c r="AW103" i="6"/>
  <c r="AV103" i="6"/>
  <c r="AT103" i="6"/>
  <c r="AS103" i="6"/>
  <c r="AQ103" i="6"/>
  <c r="AP103" i="6"/>
  <c r="AO103" i="6"/>
  <c r="AN103" i="6"/>
  <c r="AM103" i="6"/>
  <c r="AL103" i="6"/>
  <c r="AG103" i="6"/>
  <c r="AF103" i="6"/>
  <c r="AE103" i="6"/>
  <c r="AD103" i="6"/>
  <c r="AC103" i="6"/>
  <c r="AB103" i="6"/>
  <c r="AA103" i="6"/>
  <c r="Z103" i="6"/>
  <c r="Y103" i="6"/>
  <c r="X103" i="6"/>
  <c r="W103" i="6"/>
  <c r="V103" i="6"/>
  <c r="U103" i="6"/>
  <c r="T103" i="6"/>
  <c r="S103" i="6"/>
  <c r="R103" i="6"/>
  <c r="J103" i="6"/>
  <c r="AU100" i="6"/>
  <c r="AR100" i="6"/>
  <c r="AK100" i="6"/>
  <c r="AU99" i="6"/>
  <c r="AR99" i="6"/>
  <c r="AK99" i="6"/>
  <c r="AU98" i="6"/>
  <c r="AR98" i="6"/>
  <c r="AK98" i="6"/>
  <c r="AU97" i="6"/>
  <c r="AR97" i="6"/>
  <c r="AK97" i="6"/>
  <c r="AU96" i="6"/>
  <c r="AR96" i="6"/>
  <c r="AK96" i="6"/>
  <c r="AU95" i="6"/>
  <c r="AR95" i="6"/>
  <c r="AK95" i="6"/>
  <c r="AJ95" i="6"/>
  <c r="AJ94" i="6" s="1"/>
  <c r="I95" i="6"/>
  <c r="H95" i="6"/>
  <c r="G95" i="6"/>
  <c r="F95" i="6"/>
  <c r="E95" i="6"/>
  <c r="AZ94" i="6"/>
  <c r="AY94" i="6"/>
  <c r="AX94" i="6"/>
  <c r="AW94" i="6"/>
  <c r="AV94" i="6"/>
  <c r="AT94" i="6"/>
  <c r="AS94" i="6"/>
  <c r="AQ94" i="6"/>
  <c r="AP94" i="6"/>
  <c r="AO94" i="6"/>
  <c r="AN94" i="6"/>
  <c r="AM94" i="6"/>
  <c r="AL94" i="6"/>
  <c r="AG94" i="6"/>
  <c r="AF94" i="6"/>
  <c r="AE94" i="6"/>
  <c r="AD94" i="6"/>
  <c r="AC94" i="6"/>
  <c r="AB94" i="6"/>
  <c r="AA94" i="6"/>
  <c r="Z94" i="6"/>
  <c r="Y94" i="6"/>
  <c r="X94" i="6"/>
  <c r="W94" i="6"/>
  <c r="V94" i="6"/>
  <c r="U94" i="6"/>
  <c r="T94" i="6"/>
  <c r="S94" i="6"/>
  <c r="R94" i="6"/>
  <c r="J94" i="6"/>
  <c r="AU91" i="6"/>
  <c r="AR91" i="6"/>
  <c r="AK91" i="6"/>
  <c r="AU90" i="6"/>
  <c r="AR90" i="6"/>
  <c r="AK90" i="6"/>
  <c r="AU89" i="6"/>
  <c r="AR89" i="6"/>
  <c r="AK89" i="6"/>
  <c r="AU88" i="6"/>
  <c r="AR88" i="6"/>
  <c r="AK88" i="6"/>
  <c r="AU87" i="6"/>
  <c r="AR87" i="6"/>
  <c r="AK87" i="6"/>
  <c r="AU86" i="6"/>
  <c r="AR86" i="6"/>
  <c r="AK86" i="6"/>
  <c r="AJ86" i="6"/>
  <c r="AJ85" i="6" s="1"/>
  <c r="I86" i="6"/>
  <c r="H86" i="6"/>
  <c r="G86" i="6"/>
  <c r="F86" i="6"/>
  <c r="E86" i="6"/>
  <c r="AZ85" i="6"/>
  <c r="AY85" i="6"/>
  <c r="AX85" i="6"/>
  <c r="AW85" i="6"/>
  <c r="AV85" i="6"/>
  <c r="AT85" i="6"/>
  <c r="AS85" i="6"/>
  <c r="AQ85" i="6"/>
  <c r="AP85" i="6"/>
  <c r="AO85" i="6"/>
  <c r="AN85" i="6"/>
  <c r="AM85" i="6"/>
  <c r="AL85" i="6"/>
  <c r="AG85" i="6"/>
  <c r="AF85" i="6"/>
  <c r="AE85" i="6"/>
  <c r="AD85" i="6"/>
  <c r="AC85" i="6"/>
  <c r="AB85" i="6"/>
  <c r="AA85" i="6"/>
  <c r="Z85" i="6"/>
  <c r="Y85" i="6"/>
  <c r="X85" i="6"/>
  <c r="W85" i="6"/>
  <c r="V85" i="6"/>
  <c r="U85" i="6"/>
  <c r="T85" i="6"/>
  <c r="S85" i="6"/>
  <c r="R85" i="6"/>
  <c r="J85" i="6"/>
  <c r="AU82" i="6"/>
  <c r="AR82" i="6"/>
  <c r="AK82" i="6"/>
  <c r="AU81" i="6"/>
  <c r="AR81" i="6"/>
  <c r="AK81" i="6"/>
  <c r="AU80" i="6"/>
  <c r="AR80" i="6"/>
  <c r="AK80" i="6"/>
  <c r="AU79" i="6"/>
  <c r="AR79" i="6"/>
  <c r="AK79" i="6"/>
  <c r="AU78" i="6"/>
  <c r="AR78" i="6"/>
  <c r="AK78" i="6"/>
  <c r="AU77" i="6"/>
  <c r="AR77" i="6"/>
  <c r="AK77" i="6"/>
  <c r="AJ77" i="6"/>
  <c r="AJ76" i="6" s="1"/>
  <c r="I77" i="6"/>
  <c r="H77" i="6"/>
  <c r="G77" i="6"/>
  <c r="F77" i="6"/>
  <c r="E77" i="6"/>
  <c r="AZ76" i="6"/>
  <c r="AY76" i="6"/>
  <c r="AX76" i="6"/>
  <c r="AW76" i="6"/>
  <c r="AV76" i="6"/>
  <c r="AT76" i="6"/>
  <c r="AS76" i="6"/>
  <c r="AQ76" i="6"/>
  <c r="AP76" i="6"/>
  <c r="AO76" i="6"/>
  <c r="AN76" i="6"/>
  <c r="AM76" i="6"/>
  <c r="AL76" i="6"/>
  <c r="AG76" i="6"/>
  <c r="AF76" i="6"/>
  <c r="AE76" i="6"/>
  <c r="AD76" i="6"/>
  <c r="AC76" i="6"/>
  <c r="AB76" i="6"/>
  <c r="AA76" i="6"/>
  <c r="Z76" i="6"/>
  <c r="Y76" i="6"/>
  <c r="X76" i="6"/>
  <c r="W76" i="6"/>
  <c r="V76" i="6"/>
  <c r="U76" i="6"/>
  <c r="T76" i="6"/>
  <c r="S76" i="6"/>
  <c r="R76" i="6"/>
  <c r="J76" i="6"/>
  <c r="AU73" i="6"/>
  <c r="AR73" i="6"/>
  <c r="AK73" i="6"/>
  <c r="AU72" i="6"/>
  <c r="AR72" i="6"/>
  <c r="AK72" i="6"/>
  <c r="AU71" i="6"/>
  <c r="AR71" i="6"/>
  <c r="AK71" i="6"/>
  <c r="AU70" i="6"/>
  <c r="AR70" i="6"/>
  <c r="AK70" i="6"/>
  <c r="AU69" i="6"/>
  <c r="AR69" i="6"/>
  <c r="AK69" i="6"/>
  <c r="AU68" i="6"/>
  <c r="AR68" i="6"/>
  <c r="AK68" i="6"/>
  <c r="AJ68" i="6"/>
  <c r="AJ67" i="6" s="1"/>
  <c r="I68" i="6"/>
  <c r="H68" i="6"/>
  <c r="G68" i="6"/>
  <c r="F68" i="6"/>
  <c r="E68" i="6"/>
  <c r="AZ67" i="6"/>
  <c r="AY67" i="6"/>
  <c r="AX67" i="6"/>
  <c r="AW67" i="6"/>
  <c r="AV67" i="6"/>
  <c r="AT67" i="6"/>
  <c r="AS67" i="6"/>
  <c r="AQ67" i="6"/>
  <c r="AP67" i="6"/>
  <c r="AO67" i="6"/>
  <c r="AN67" i="6"/>
  <c r="AM67" i="6"/>
  <c r="AL67" i="6"/>
  <c r="AG67" i="6"/>
  <c r="AF67" i="6"/>
  <c r="AE67" i="6"/>
  <c r="AD67" i="6"/>
  <c r="AC67" i="6"/>
  <c r="AB67" i="6"/>
  <c r="AA67" i="6"/>
  <c r="Z67" i="6"/>
  <c r="Y67" i="6"/>
  <c r="X67" i="6"/>
  <c r="W67" i="6"/>
  <c r="V67" i="6"/>
  <c r="U67" i="6"/>
  <c r="T67" i="6"/>
  <c r="S67" i="6"/>
  <c r="R67" i="6"/>
  <c r="J67" i="6"/>
  <c r="AU64" i="6"/>
  <c r="AR64" i="6"/>
  <c r="AK64" i="6"/>
  <c r="AU63" i="6"/>
  <c r="AR63" i="6"/>
  <c r="AK63" i="6"/>
  <c r="AU62" i="6"/>
  <c r="AR62" i="6"/>
  <c r="AK62" i="6"/>
  <c r="AU61" i="6"/>
  <c r="AR61" i="6"/>
  <c r="AK61" i="6"/>
  <c r="AU60" i="6"/>
  <c r="AR60" i="6"/>
  <c r="AK60" i="6"/>
  <c r="AU59" i="6"/>
  <c r="AR59" i="6"/>
  <c r="AK59" i="6"/>
  <c r="AJ59" i="6"/>
  <c r="AJ58" i="6" s="1"/>
  <c r="I59" i="6"/>
  <c r="H59" i="6"/>
  <c r="G59" i="6"/>
  <c r="F59" i="6"/>
  <c r="E59" i="6"/>
  <c r="AZ58" i="6"/>
  <c r="AY58" i="6"/>
  <c r="AX58" i="6"/>
  <c r="AW58" i="6"/>
  <c r="AV58" i="6"/>
  <c r="AT58" i="6"/>
  <c r="AS58" i="6"/>
  <c r="AQ58" i="6"/>
  <c r="AP58" i="6"/>
  <c r="AO58" i="6"/>
  <c r="AN58" i="6"/>
  <c r="AM58" i="6"/>
  <c r="AL58" i="6"/>
  <c r="AG58" i="6"/>
  <c r="AF58" i="6"/>
  <c r="AE58" i="6"/>
  <c r="AD58" i="6"/>
  <c r="AC58" i="6"/>
  <c r="AB58" i="6"/>
  <c r="AA58" i="6"/>
  <c r="Z58" i="6"/>
  <c r="Y58" i="6"/>
  <c r="X58" i="6"/>
  <c r="W58" i="6"/>
  <c r="V58" i="6"/>
  <c r="U58" i="6"/>
  <c r="T58" i="6"/>
  <c r="S58" i="6"/>
  <c r="R58" i="6"/>
  <c r="J58" i="6"/>
  <c r="AU55" i="6"/>
  <c r="AR55" i="6"/>
  <c r="AK55" i="6"/>
  <c r="AU54" i="6"/>
  <c r="AR54" i="6"/>
  <c r="AK54" i="6"/>
  <c r="AU53" i="6"/>
  <c r="AR53" i="6"/>
  <c r="AK53" i="6"/>
  <c r="AU52" i="6"/>
  <c r="AR52" i="6"/>
  <c r="AK52" i="6"/>
  <c r="AU51" i="6"/>
  <c r="AR51" i="6"/>
  <c r="AK51" i="6"/>
  <c r="AU50" i="6"/>
  <c r="AR50" i="6"/>
  <c r="AK50" i="6"/>
  <c r="AJ50" i="6"/>
  <c r="AJ49" i="6" s="1"/>
  <c r="I50" i="6"/>
  <c r="H50" i="6"/>
  <c r="G50" i="6"/>
  <c r="F50" i="6"/>
  <c r="E50" i="6"/>
  <c r="AZ49" i="6"/>
  <c r="AY49" i="6"/>
  <c r="AX49" i="6"/>
  <c r="AW49" i="6"/>
  <c r="AV49" i="6"/>
  <c r="AT49" i="6"/>
  <c r="AS49" i="6"/>
  <c r="AQ49" i="6"/>
  <c r="AP49" i="6"/>
  <c r="AO49" i="6"/>
  <c r="AN49" i="6"/>
  <c r="AM49" i="6"/>
  <c r="AL49" i="6"/>
  <c r="AG49" i="6"/>
  <c r="AF49" i="6"/>
  <c r="AE49" i="6"/>
  <c r="AD49" i="6"/>
  <c r="AC49" i="6"/>
  <c r="AB49" i="6"/>
  <c r="AA49" i="6"/>
  <c r="Z49" i="6"/>
  <c r="Y49" i="6"/>
  <c r="X49" i="6"/>
  <c r="W49" i="6"/>
  <c r="V49" i="6"/>
  <c r="U49" i="6"/>
  <c r="T49" i="6"/>
  <c r="S49" i="6"/>
  <c r="R49" i="6"/>
  <c r="J49" i="6"/>
  <c r="H41" i="6"/>
  <c r="G41" i="6"/>
  <c r="F41" i="6"/>
  <c r="E41" i="6"/>
  <c r="AU22" i="6"/>
  <c r="AR22" i="6"/>
  <c r="H22" i="6"/>
  <c r="G22" i="6"/>
  <c r="F22" i="6"/>
  <c r="E22" i="6"/>
  <c r="AU32" i="6"/>
  <c r="AR32" i="6"/>
  <c r="H32" i="6"/>
  <c r="G32" i="6"/>
  <c r="F32" i="6"/>
  <c r="E32" i="6"/>
  <c r="AK139" i="6" l="1"/>
  <c r="AU130" i="6"/>
  <c r="AK184" i="6"/>
  <c r="AK175" i="6"/>
  <c r="AK67" i="6"/>
  <c r="AU85" i="6"/>
  <c r="AR49" i="6"/>
  <c r="AR112" i="6"/>
  <c r="AR130" i="6"/>
  <c r="AK58" i="6"/>
  <c r="AK94" i="6"/>
  <c r="AK148" i="6"/>
  <c r="AU175" i="6"/>
  <c r="AK85" i="6"/>
  <c r="AU103" i="6"/>
  <c r="AR166" i="6"/>
  <c r="AU184" i="6"/>
  <c r="AK76" i="6"/>
  <c r="AU121" i="6"/>
  <c r="AK157" i="6"/>
  <c r="AU94" i="6"/>
  <c r="AU67" i="6"/>
  <c r="AR175" i="6"/>
  <c r="AR85" i="6"/>
  <c r="AK103" i="6"/>
  <c r="AK130" i="6"/>
  <c r="AU148" i="6"/>
  <c r="AU58" i="6"/>
  <c r="AU76" i="6"/>
  <c r="AK121" i="6"/>
  <c r="AU139" i="6"/>
  <c r="AU157" i="6"/>
  <c r="AK193" i="6"/>
  <c r="AR67" i="6"/>
  <c r="AR103" i="6"/>
  <c r="AR148" i="6"/>
  <c r="AR58" i="6"/>
  <c r="AR76" i="6"/>
  <c r="AR94" i="6"/>
  <c r="AR121" i="6"/>
  <c r="AR139" i="6"/>
  <c r="AR157" i="6"/>
  <c r="AR184" i="6"/>
  <c r="AR193" i="6"/>
  <c r="AU49" i="6"/>
  <c r="AU112" i="6"/>
  <c r="AU166" i="6"/>
  <c r="AK166" i="6"/>
  <c r="AK112" i="6"/>
  <c r="AK49" i="6"/>
  <c r="J7" i="6" l="1"/>
  <c r="E9" i="6"/>
  <c r="E13" i="6"/>
  <c r="H9" i="6"/>
  <c r="G9" i="6"/>
  <c r="F9" i="6"/>
  <c r="AR18" i="6"/>
  <c r="AR17" i="6"/>
  <c r="AR16"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32" i="6" l="1"/>
  <c r="I22" i="6"/>
  <c r="I4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4" i="6" l="1"/>
  <c r="C185" i="6"/>
  <c r="C176" i="6"/>
  <c r="C167" i="6"/>
  <c r="C158" i="6"/>
  <c r="C149" i="6"/>
  <c r="C140" i="6"/>
  <c r="C131" i="6"/>
  <c r="C122" i="6"/>
  <c r="C113" i="6"/>
  <c r="C104" i="6"/>
  <c r="C95" i="6"/>
  <c r="C86" i="6"/>
  <c r="C77" i="6"/>
  <c r="C68" i="6"/>
  <c r="C59" i="6"/>
  <c r="C50" i="6"/>
  <c r="C41" i="6"/>
  <c r="C22" i="6"/>
  <c r="C32" i="6"/>
  <c r="B194" i="6"/>
  <c r="B185" i="6"/>
  <c r="B176" i="6"/>
  <c r="B167" i="6"/>
  <c r="B158" i="6"/>
  <c r="B149" i="6"/>
  <c r="B140" i="6"/>
  <c r="B131" i="6"/>
  <c r="B122" i="6"/>
  <c r="B113" i="6"/>
  <c r="B104" i="6"/>
  <c r="B95" i="6"/>
  <c r="B86" i="6"/>
  <c r="B77" i="6"/>
  <c r="B68" i="6"/>
  <c r="B59" i="6"/>
  <c r="B50" i="6"/>
  <c r="B41" i="6"/>
  <c r="B22" i="6"/>
  <c r="B32"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K193" i="5"/>
  <c r="Q193" i="5" s="1"/>
  <c r="F193" i="5"/>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06" i="5" l="1"/>
  <c r="AN182" i="5"/>
  <c r="AG230" i="5"/>
  <c r="AG95" i="5"/>
  <c r="AN95" i="5" s="1"/>
  <c r="AG9" i="5"/>
  <c r="AN9" i="5" s="1"/>
  <c r="AG125" i="5"/>
  <c r="AG133" i="5"/>
  <c r="AN211" i="5"/>
  <c r="AH9" i="5"/>
  <c r="AO9" i="5" s="1"/>
  <c r="AV9" i="5" s="1"/>
  <c r="BB9" i="5" s="1"/>
  <c r="AH109" i="5"/>
  <c r="AO109" i="5" s="1"/>
  <c r="AG109" i="5"/>
  <c r="AN109" i="5" s="1"/>
  <c r="AH133" i="5"/>
  <c r="AN133" i="5" s="1"/>
  <c r="AG69" i="5"/>
  <c r="AN69" i="5" s="1"/>
  <c r="AI69" i="5"/>
  <c r="AP69" i="5" s="1"/>
  <c r="AW69" i="5" s="1"/>
  <c r="AG99" i="5"/>
  <c r="AN99" i="5" s="1"/>
  <c r="AN111" i="5"/>
  <c r="AN139" i="5"/>
  <c r="AO139" i="5"/>
  <c r="AU139" i="5" s="1"/>
  <c r="BB186" i="5"/>
  <c r="AH186" i="5"/>
  <c r="AO186" i="5" s="1"/>
  <c r="AK186" i="5"/>
  <c r="AR186" i="5" s="1"/>
  <c r="AN218" i="5"/>
  <c r="AG275" i="5"/>
  <c r="AN283" i="5"/>
  <c r="AU283" i="5" s="1"/>
  <c r="BC283" i="5" s="1"/>
  <c r="AP211" i="5"/>
  <c r="AW211" i="5" s="1"/>
  <c r="BB211" i="5" s="1"/>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O133" i="5" l="1"/>
  <c r="BB69" i="5"/>
  <c r="AU186" i="5"/>
  <c r="AU9" i="5"/>
  <c r="BC9" i="5" s="1"/>
  <c r="AU69" i="5"/>
  <c r="BC109" i="5"/>
  <c r="BC139" i="5"/>
  <c r="BC201" i="5"/>
  <c r="BC95" i="5"/>
  <c r="BC53" i="5"/>
  <c r="AU211" i="5"/>
  <c r="BC211" i="5" s="1"/>
  <c r="BC221" i="5"/>
  <c r="BC99" i="5"/>
  <c r="AN186"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6" i="5" l="1"/>
  <c r="BC69" i="5"/>
  <c r="BC36" i="5"/>
  <c r="BC182" i="5"/>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T9" i="6" l="1"/>
  <c r="X9" i="6"/>
  <c r="AJ22" i="6"/>
  <c r="AJ21" i="6" s="1"/>
  <c r="AJ41" i="6"/>
  <c r="AJ40" i="6" s="1"/>
  <c r="Z9" i="6"/>
  <c r="AJ13" i="6"/>
  <c r="AJ12" i="6" s="1"/>
  <c r="AD9" i="6"/>
  <c r="AJ32" i="6"/>
  <c r="AJ31" i="6" s="1"/>
  <c r="AB9" i="6"/>
  <c r="V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1" authorId="3" shapeId="0" xr:uid="{00000000-0006-0000-0000-000051000000}">
      <text>
        <r>
          <rPr>
            <b/>
            <sz val="9"/>
            <color indexed="81"/>
            <rFont val="Tahoma"/>
            <family val="2"/>
          </rPr>
          <t>COFINANCIACIÓN DEPARTAMENTO</t>
        </r>
        <r>
          <rPr>
            <sz val="9"/>
            <color indexed="81"/>
            <rFont val="Tahoma"/>
            <family val="2"/>
          </rPr>
          <t xml:space="preserve">
</t>
        </r>
      </text>
    </comment>
    <comment ref="S31" authorId="3" shapeId="0" xr:uid="{00000000-0006-0000-0000-000052000000}">
      <text>
        <r>
          <rPr>
            <b/>
            <sz val="9"/>
            <color indexed="81"/>
            <rFont val="Tahoma"/>
            <family val="2"/>
          </rPr>
          <t>COFINANCIACIÓN DEPARTAMENTO</t>
        </r>
        <r>
          <rPr>
            <sz val="9"/>
            <color indexed="81"/>
            <rFont val="Tahoma"/>
            <family val="2"/>
          </rPr>
          <t xml:space="preserve">
</t>
        </r>
      </text>
    </comment>
    <comment ref="T31" authorId="3" shapeId="0" xr:uid="{00000000-0006-0000-0000-000053000000}">
      <text>
        <r>
          <rPr>
            <b/>
            <sz val="9"/>
            <color indexed="81"/>
            <rFont val="Tahoma"/>
            <family val="2"/>
          </rPr>
          <t>COFINACIACIÓN NACIÓN</t>
        </r>
      </text>
    </comment>
    <comment ref="U31" authorId="3" shapeId="0" xr:uid="{00000000-0006-0000-0000-000054000000}">
      <text>
        <r>
          <rPr>
            <b/>
            <sz val="9"/>
            <color indexed="81"/>
            <rFont val="Tahoma"/>
            <family val="2"/>
          </rPr>
          <t>COFINACIACIÓN NACIÓN</t>
        </r>
      </text>
    </comment>
    <comment ref="V31" authorId="3" shapeId="0" xr:uid="{00000000-0006-0000-0000-000055000000}">
      <text>
        <r>
          <rPr>
            <b/>
            <sz val="9"/>
            <color indexed="81"/>
            <rFont val="Tahoma"/>
            <family val="2"/>
          </rPr>
          <t>CRÉDITO</t>
        </r>
      </text>
    </comment>
    <comment ref="W31" authorId="3" shapeId="0" xr:uid="{00000000-0006-0000-0000-000056000000}">
      <text>
        <r>
          <rPr>
            <b/>
            <sz val="9"/>
            <color indexed="81"/>
            <rFont val="Tahoma"/>
            <family val="2"/>
          </rPr>
          <t>CRÉDITO</t>
        </r>
      </text>
    </comment>
    <comment ref="X31" authorId="3" shapeId="0" xr:uid="{00000000-0006-0000-0000-000057000000}">
      <text>
        <r>
          <rPr>
            <b/>
            <sz val="9"/>
            <color indexed="81"/>
            <rFont val="Tahoma"/>
            <family val="2"/>
          </rPr>
          <t>OTROS</t>
        </r>
      </text>
    </comment>
    <comment ref="Y31" authorId="3" shapeId="0" xr:uid="{00000000-0006-0000-0000-000058000000}">
      <text>
        <r>
          <rPr>
            <b/>
            <sz val="9"/>
            <color indexed="81"/>
            <rFont val="Tahoma"/>
            <family val="2"/>
          </rPr>
          <t>OTROS</t>
        </r>
      </text>
    </comment>
    <comment ref="Z31" authorId="3" shapeId="0" xr:uid="{00000000-0006-0000-0000-000059000000}">
      <text>
        <r>
          <rPr>
            <b/>
            <sz val="9"/>
            <color indexed="81"/>
            <rFont val="Tahoma"/>
            <family val="2"/>
          </rPr>
          <t>RECURSOS PROPIOS</t>
        </r>
      </text>
    </comment>
    <comment ref="AA31" authorId="3" shapeId="0" xr:uid="{00000000-0006-0000-0000-00005A000000}">
      <text>
        <r>
          <rPr>
            <b/>
            <sz val="9"/>
            <color indexed="81"/>
            <rFont val="Tahoma"/>
            <family val="2"/>
          </rPr>
          <t>RECURSOS PROPIOS</t>
        </r>
      </text>
    </comment>
    <comment ref="AB31" authorId="3" shapeId="0" xr:uid="{00000000-0006-0000-0000-00005B000000}">
      <text>
        <r>
          <rPr>
            <b/>
            <sz val="9"/>
            <color indexed="81"/>
            <rFont val="Tahoma"/>
            <family val="2"/>
          </rPr>
          <t>SGP</t>
        </r>
      </text>
    </comment>
    <comment ref="AC31" authorId="3" shapeId="0" xr:uid="{00000000-0006-0000-0000-00005C000000}">
      <text>
        <r>
          <rPr>
            <b/>
            <sz val="9"/>
            <color indexed="81"/>
            <rFont val="Tahoma"/>
            <family val="2"/>
          </rPr>
          <t>SGP</t>
        </r>
      </text>
    </comment>
    <comment ref="AD31" authorId="3" shapeId="0" xr:uid="{00000000-0006-0000-0000-00005D000000}">
      <text>
        <r>
          <rPr>
            <b/>
            <sz val="9"/>
            <color indexed="81"/>
            <rFont val="Tahoma"/>
            <family val="2"/>
          </rPr>
          <t>REGALÍAS</t>
        </r>
      </text>
    </comment>
    <comment ref="AE31" authorId="3" shapeId="0" xr:uid="{00000000-0006-0000-0000-00005E000000}">
      <text>
        <r>
          <rPr>
            <b/>
            <sz val="9"/>
            <color indexed="81"/>
            <rFont val="Tahoma"/>
            <family val="2"/>
          </rPr>
          <t>REGALÍAS</t>
        </r>
      </text>
    </comment>
    <comment ref="AF31" authorId="3" shapeId="0" xr:uid="{00000000-0006-0000-0000-00005F000000}">
      <text>
        <r>
          <rPr>
            <b/>
            <sz val="9"/>
            <color indexed="81"/>
            <rFont val="Tahoma"/>
            <family val="2"/>
          </rPr>
          <t>RECURSOS FUNCIONAMIENTO</t>
        </r>
      </text>
    </comment>
    <comment ref="AG31" authorId="3" shapeId="0" xr:uid="{00000000-0006-0000-0000-000060000000}">
      <text>
        <r>
          <rPr>
            <b/>
            <sz val="9"/>
            <color indexed="81"/>
            <rFont val="Tahoma"/>
            <family val="2"/>
          </rPr>
          <t>RECURSOS FUNCIONAMIENTO</t>
        </r>
      </text>
    </comment>
    <comment ref="AH31" authorId="3" shapeId="0" xr:uid="{00000000-0006-0000-0000-000061000000}">
      <text>
        <r>
          <rPr>
            <b/>
            <sz val="9"/>
            <color indexed="81"/>
            <rFont val="Tahoma"/>
            <family val="2"/>
          </rPr>
          <t>RECURSOS GESTIONADOS</t>
        </r>
      </text>
    </comment>
    <comment ref="AI31" authorId="3" shapeId="0" xr:uid="{00000000-0006-0000-0000-000062000000}">
      <text>
        <r>
          <rPr>
            <b/>
            <sz val="9"/>
            <color indexed="81"/>
            <rFont val="Tahoma"/>
            <family val="2"/>
          </rPr>
          <t>RECURSOS GESTIONADOS</t>
        </r>
      </text>
    </comment>
    <comment ref="AJ31" authorId="3" shapeId="0" xr:uid="{00000000-0006-0000-0000-000063000000}">
      <text>
        <r>
          <rPr>
            <b/>
            <sz val="9"/>
            <color indexed="81"/>
            <rFont val="Tahoma"/>
            <family val="2"/>
          </rPr>
          <t>TOTALES</t>
        </r>
        <r>
          <rPr>
            <sz val="9"/>
            <color indexed="81"/>
            <rFont val="Tahoma"/>
            <family val="2"/>
          </rPr>
          <t xml:space="preserve">
</t>
        </r>
      </text>
    </comment>
    <comment ref="AK31" authorId="3" shapeId="0" xr:uid="{00000000-0006-0000-0000-000064000000}">
      <text>
        <r>
          <rPr>
            <b/>
            <sz val="9"/>
            <color indexed="81"/>
            <rFont val="Tahoma"/>
            <family val="2"/>
          </rPr>
          <t>TOTALES</t>
        </r>
        <r>
          <rPr>
            <sz val="9"/>
            <color indexed="81"/>
            <rFont val="Tahoma"/>
            <family val="2"/>
          </rPr>
          <t xml:space="preserve">
</t>
        </r>
      </text>
    </comment>
    <comment ref="AL31" authorId="2" shapeId="0" xr:uid="{00000000-0006-0000-0000-000065000000}">
      <text>
        <r>
          <rPr>
            <b/>
            <sz val="8"/>
            <color indexed="81"/>
            <rFont val="Tahoma"/>
            <family val="2"/>
          </rPr>
          <t>PRIMERA INFANCIA (0 a 5 años)</t>
        </r>
        <r>
          <rPr>
            <sz val="8"/>
            <color indexed="81"/>
            <rFont val="Tahoma"/>
            <family val="2"/>
          </rPr>
          <t xml:space="preserve">
</t>
        </r>
      </text>
    </comment>
    <comment ref="AM31" authorId="2" shapeId="0" xr:uid="{00000000-0006-0000-0000-000066000000}">
      <text>
        <r>
          <rPr>
            <b/>
            <sz val="8"/>
            <color indexed="81"/>
            <rFont val="Tahoma"/>
            <family val="2"/>
          </rPr>
          <t>INFANCIA (6 a 11 años)</t>
        </r>
        <r>
          <rPr>
            <sz val="8"/>
            <color indexed="81"/>
            <rFont val="Tahoma"/>
            <family val="2"/>
          </rPr>
          <t xml:space="preserve">
</t>
        </r>
      </text>
    </comment>
    <comment ref="AN31" authorId="2" shapeId="0" xr:uid="{00000000-0006-0000-0000-000067000000}">
      <text>
        <r>
          <rPr>
            <b/>
            <sz val="8"/>
            <color indexed="81"/>
            <rFont val="Tahoma"/>
            <family val="2"/>
          </rPr>
          <t>ADOLESCENCIA (12 A 17 años)</t>
        </r>
      </text>
    </comment>
    <comment ref="AO31" authorId="2" shapeId="0" xr:uid="{00000000-0006-0000-0000-000068000000}">
      <text>
        <r>
          <rPr>
            <b/>
            <sz val="8"/>
            <color indexed="81"/>
            <rFont val="Tahoma"/>
            <family val="2"/>
          </rPr>
          <t>JUVENTUD (18 a 28 años)</t>
        </r>
        <r>
          <rPr>
            <sz val="8"/>
            <color indexed="81"/>
            <rFont val="Tahoma"/>
            <family val="2"/>
          </rPr>
          <t xml:space="preserve">
</t>
        </r>
      </text>
    </comment>
    <comment ref="AP31"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1" authorId="2" shapeId="0" xr:uid="{00000000-0006-0000-0000-00006A000000}">
      <text>
        <r>
          <rPr>
            <b/>
            <sz val="8"/>
            <color indexed="81"/>
            <rFont val="Tahoma"/>
            <family val="2"/>
          </rPr>
          <t>ADULTO MAYOR  (61 años en adelante)</t>
        </r>
        <r>
          <rPr>
            <sz val="8"/>
            <color indexed="81"/>
            <rFont val="Tahoma"/>
            <family val="2"/>
          </rPr>
          <t xml:space="preserve">
</t>
        </r>
      </text>
    </comment>
    <comment ref="AS31" authorId="2" shapeId="0" xr:uid="{00000000-0006-0000-0000-00006B000000}">
      <text>
        <r>
          <rPr>
            <b/>
            <sz val="8"/>
            <color indexed="81"/>
            <rFont val="Tahoma"/>
            <family val="2"/>
          </rPr>
          <t>MUJERES</t>
        </r>
        <r>
          <rPr>
            <sz val="8"/>
            <color indexed="81"/>
            <rFont val="Tahoma"/>
            <family val="2"/>
          </rPr>
          <t xml:space="preserve">
</t>
        </r>
      </text>
    </comment>
    <comment ref="AT31" authorId="2" shapeId="0" xr:uid="{00000000-0006-0000-0000-00006C000000}">
      <text>
        <r>
          <rPr>
            <b/>
            <sz val="8"/>
            <color indexed="81"/>
            <rFont val="Tahoma"/>
            <family val="2"/>
          </rPr>
          <t>HOMBRES</t>
        </r>
      </text>
    </comment>
    <comment ref="AV31" authorId="2" shapeId="0" xr:uid="{00000000-0006-0000-0000-00006D000000}">
      <text>
        <r>
          <rPr>
            <b/>
            <sz val="8"/>
            <color indexed="81"/>
            <rFont val="Tahoma"/>
            <family val="2"/>
          </rPr>
          <t>VÍCTIMAS CONFLICTO ARMADO</t>
        </r>
        <r>
          <rPr>
            <sz val="8"/>
            <color indexed="81"/>
            <rFont val="Tahoma"/>
            <family val="2"/>
          </rPr>
          <t xml:space="preserve">
</t>
        </r>
      </text>
    </comment>
    <comment ref="AX31" authorId="2" shapeId="0" xr:uid="{00000000-0006-0000-0000-00006E000000}">
      <text>
        <r>
          <rPr>
            <b/>
            <sz val="8"/>
            <color indexed="81"/>
            <rFont val="Tahoma"/>
            <family val="2"/>
          </rPr>
          <t>DISCAPACITADOS</t>
        </r>
        <r>
          <rPr>
            <sz val="8"/>
            <color indexed="81"/>
            <rFont val="Tahoma"/>
            <family val="2"/>
          </rPr>
          <t xml:space="preserve">
</t>
        </r>
      </text>
    </comment>
    <comment ref="AY31" authorId="2" shapeId="0" xr:uid="{00000000-0006-0000-0000-00006F000000}">
      <text>
        <r>
          <rPr>
            <b/>
            <sz val="8"/>
            <color indexed="81"/>
            <rFont val="Tahoma"/>
            <family val="2"/>
          </rPr>
          <t>AFROCOLOMBIANO O RAIZAL</t>
        </r>
      </text>
    </comment>
    <comment ref="AZ31" authorId="2" shapeId="0" xr:uid="{00000000-0006-0000-0000-000070000000}">
      <text>
        <r>
          <rPr>
            <b/>
            <sz val="8"/>
            <color indexed="81"/>
            <rFont val="Tahoma"/>
            <family val="2"/>
          </rPr>
          <t>INDÍGENAS</t>
        </r>
        <r>
          <rPr>
            <sz val="8"/>
            <color indexed="81"/>
            <rFont val="Tahoma"/>
            <family val="2"/>
          </rPr>
          <t xml:space="preserve">
</t>
        </r>
      </text>
    </comment>
    <comment ref="BA31" authorId="1" shapeId="0" xr:uid="{00000000-0006-0000-0000-000071000000}">
      <text>
        <r>
          <rPr>
            <b/>
            <sz val="9"/>
            <color indexed="81"/>
            <rFont val="Tahoma"/>
            <family val="2"/>
          </rPr>
          <t>MEDIO DE EVIDENCIA. INFORME, RESGISTRO FOTOGRAFICO, PLANILLA, ETC</t>
        </r>
      </text>
    </comment>
    <comment ref="R40" authorId="3" shapeId="0" xr:uid="{00000000-0006-0000-0000-000072000000}">
      <text>
        <r>
          <rPr>
            <b/>
            <sz val="9"/>
            <color indexed="81"/>
            <rFont val="Tahoma"/>
            <family val="2"/>
          </rPr>
          <t>COFINANCIACIÓN DEPARTAMENTO</t>
        </r>
        <r>
          <rPr>
            <sz val="9"/>
            <color indexed="81"/>
            <rFont val="Tahoma"/>
            <family val="2"/>
          </rPr>
          <t xml:space="preserve">
</t>
        </r>
      </text>
    </comment>
    <comment ref="S40" authorId="3" shapeId="0" xr:uid="{00000000-0006-0000-0000-000073000000}">
      <text>
        <r>
          <rPr>
            <b/>
            <sz val="9"/>
            <color indexed="81"/>
            <rFont val="Tahoma"/>
            <family val="2"/>
          </rPr>
          <t>COFINANCIACIÓN DEPARTAMENTO</t>
        </r>
        <r>
          <rPr>
            <sz val="9"/>
            <color indexed="81"/>
            <rFont val="Tahoma"/>
            <family val="2"/>
          </rPr>
          <t xml:space="preserve">
</t>
        </r>
      </text>
    </comment>
    <comment ref="T40" authorId="3" shapeId="0" xr:uid="{00000000-0006-0000-0000-000074000000}">
      <text>
        <r>
          <rPr>
            <b/>
            <sz val="9"/>
            <color indexed="81"/>
            <rFont val="Tahoma"/>
            <family val="2"/>
          </rPr>
          <t>COFINACIACIÓN NACIÓN</t>
        </r>
      </text>
    </comment>
    <comment ref="U40" authorId="3" shapeId="0" xr:uid="{00000000-0006-0000-0000-000075000000}">
      <text>
        <r>
          <rPr>
            <b/>
            <sz val="9"/>
            <color indexed="81"/>
            <rFont val="Tahoma"/>
            <family val="2"/>
          </rPr>
          <t>COFINACIACIÓN NACIÓN</t>
        </r>
      </text>
    </comment>
    <comment ref="V40" authorId="3" shapeId="0" xr:uid="{00000000-0006-0000-0000-000076000000}">
      <text>
        <r>
          <rPr>
            <b/>
            <sz val="9"/>
            <color indexed="81"/>
            <rFont val="Tahoma"/>
            <family val="2"/>
          </rPr>
          <t>CRÉDITO</t>
        </r>
      </text>
    </comment>
    <comment ref="W40" authorId="3" shapeId="0" xr:uid="{00000000-0006-0000-0000-000077000000}">
      <text>
        <r>
          <rPr>
            <b/>
            <sz val="9"/>
            <color indexed="81"/>
            <rFont val="Tahoma"/>
            <family val="2"/>
          </rPr>
          <t>CRÉDITO</t>
        </r>
      </text>
    </comment>
    <comment ref="X40" authorId="3" shapeId="0" xr:uid="{00000000-0006-0000-0000-000078000000}">
      <text>
        <r>
          <rPr>
            <b/>
            <sz val="9"/>
            <color indexed="81"/>
            <rFont val="Tahoma"/>
            <family val="2"/>
          </rPr>
          <t>OTROS</t>
        </r>
      </text>
    </comment>
    <comment ref="Y40" authorId="3" shapeId="0" xr:uid="{00000000-0006-0000-0000-000079000000}">
      <text>
        <r>
          <rPr>
            <b/>
            <sz val="9"/>
            <color indexed="81"/>
            <rFont val="Tahoma"/>
            <family val="2"/>
          </rPr>
          <t>OTROS</t>
        </r>
      </text>
    </comment>
    <comment ref="Z40" authorId="3" shapeId="0" xr:uid="{00000000-0006-0000-0000-00007A000000}">
      <text>
        <r>
          <rPr>
            <b/>
            <sz val="9"/>
            <color indexed="81"/>
            <rFont val="Tahoma"/>
            <family val="2"/>
          </rPr>
          <t>RECURSOS PROPIOS</t>
        </r>
      </text>
    </comment>
    <comment ref="AA40" authorId="3" shapeId="0" xr:uid="{00000000-0006-0000-0000-00007B000000}">
      <text>
        <r>
          <rPr>
            <b/>
            <sz val="9"/>
            <color indexed="81"/>
            <rFont val="Tahoma"/>
            <family val="2"/>
          </rPr>
          <t>RECURSOS PROPIOS</t>
        </r>
      </text>
    </comment>
    <comment ref="AB40" authorId="3" shapeId="0" xr:uid="{00000000-0006-0000-0000-00007C000000}">
      <text>
        <r>
          <rPr>
            <b/>
            <sz val="9"/>
            <color indexed="81"/>
            <rFont val="Tahoma"/>
            <family val="2"/>
          </rPr>
          <t>SGP</t>
        </r>
      </text>
    </comment>
    <comment ref="AC40" authorId="3" shapeId="0" xr:uid="{00000000-0006-0000-0000-00007D000000}">
      <text>
        <r>
          <rPr>
            <b/>
            <sz val="9"/>
            <color indexed="81"/>
            <rFont val="Tahoma"/>
            <family val="2"/>
          </rPr>
          <t>SGP</t>
        </r>
      </text>
    </comment>
    <comment ref="AD40" authorId="3" shapeId="0" xr:uid="{00000000-0006-0000-0000-00007E000000}">
      <text>
        <r>
          <rPr>
            <b/>
            <sz val="9"/>
            <color indexed="81"/>
            <rFont val="Tahoma"/>
            <family val="2"/>
          </rPr>
          <t>REGALÍAS</t>
        </r>
      </text>
    </comment>
    <comment ref="AE40" authorId="3" shapeId="0" xr:uid="{00000000-0006-0000-0000-00007F000000}">
      <text>
        <r>
          <rPr>
            <b/>
            <sz val="9"/>
            <color indexed="81"/>
            <rFont val="Tahoma"/>
            <family val="2"/>
          </rPr>
          <t>REGALÍAS</t>
        </r>
      </text>
    </comment>
    <comment ref="AF40" authorId="3" shapeId="0" xr:uid="{00000000-0006-0000-0000-000080000000}">
      <text>
        <r>
          <rPr>
            <b/>
            <sz val="9"/>
            <color indexed="81"/>
            <rFont val="Tahoma"/>
            <family val="2"/>
          </rPr>
          <t>RECURSOS FUNCIONAMIENTO</t>
        </r>
      </text>
    </comment>
    <comment ref="AG40" authorId="3" shapeId="0" xr:uid="{00000000-0006-0000-0000-000081000000}">
      <text>
        <r>
          <rPr>
            <b/>
            <sz val="9"/>
            <color indexed="81"/>
            <rFont val="Tahoma"/>
            <family val="2"/>
          </rPr>
          <t>RECURSOS FUNCIONAMIENTO</t>
        </r>
      </text>
    </comment>
    <comment ref="AH40" authorId="3" shapeId="0" xr:uid="{00000000-0006-0000-0000-000082000000}">
      <text>
        <r>
          <rPr>
            <b/>
            <sz val="9"/>
            <color indexed="81"/>
            <rFont val="Tahoma"/>
            <family val="2"/>
          </rPr>
          <t>RECURSOS GESTIONADOS</t>
        </r>
      </text>
    </comment>
    <comment ref="AI40" authorId="3" shapeId="0" xr:uid="{00000000-0006-0000-0000-000083000000}">
      <text>
        <r>
          <rPr>
            <b/>
            <sz val="9"/>
            <color indexed="81"/>
            <rFont val="Tahoma"/>
            <family val="2"/>
          </rPr>
          <t>RECURSOS GESTIONADOS</t>
        </r>
      </text>
    </comment>
    <comment ref="AJ40" authorId="3" shapeId="0" xr:uid="{00000000-0006-0000-0000-000084000000}">
      <text>
        <r>
          <rPr>
            <b/>
            <sz val="9"/>
            <color indexed="81"/>
            <rFont val="Tahoma"/>
            <family val="2"/>
          </rPr>
          <t>TOTALES</t>
        </r>
        <r>
          <rPr>
            <sz val="9"/>
            <color indexed="81"/>
            <rFont val="Tahoma"/>
            <family val="2"/>
          </rPr>
          <t xml:space="preserve">
</t>
        </r>
      </text>
    </comment>
    <comment ref="AK40" authorId="3" shapeId="0" xr:uid="{00000000-0006-0000-0000-000085000000}">
      <text>
        <r>
          <rPr>
            <b/>
            <sz val="9"/>
            <color indexed="81"/>
            <rFont val="Tahoma"/>
            <family val="2"/>
          </rPr>
          <t>TOTALES</t>
        </r>
        <r>
          <rPr>
            <sz val="9"/>
            <color indexed="81"/>
            <rFont val="Tahoma"/>
            <family val="2"/>
          </rPr>
          <t xml:space="preserve">
</t>
        </r>
      </text>
    </comment>
    <comment ref="AL40" authorId="2" shapeId="0" xr:uid="{00000000-0006-0000-0000-000086000000}">
      <text>
        <r>
          <rPr>
            <b/>
            <sz val="8"/>
            <color indexed="81"/>
            <rFont val="Tahoma"/>
            <family val="2"/>
          </rPr>
          <t>PRIMERA INFANCIA (0 a 5 años)</t>
        </r>
        <r>
          <rPr>
            <sz val="8"/>
            <color indexed="81"/>
            <rFont val="Tahoma"/>
            <family val="2"/>
          </rPr>
          <t xml:space="preserve">
</t>
        </r>
      </text>
    </comment>
    <comment ref="AM40" authorId="2" shapeId="0" xr:uid="{00000000-0006-0000-0000-000087000000}">
      <text>
        <r>
          <rPr>
            <b/>
            <sz val="8"/>
            <color indexed="81"/>
            <rFont val="Tahoma"/>
            <family val="2"/>
          </rPr>
          <t>INFANCIA (6 a 11 años)</t>
        </r>
        <r>
          <rPr>
            <sz val="8"/>
            <color indexed="81"/>
            <rFont val="Tahoma"/>
            <family val="2"/>
          </rPr>
          <t xml:space="preserve">
</t>
        </r>
      </text>
    </comment>
    <comment ref="AN40" authorId="2" shapeId="0" xr:uid="{00000000-0006-0000-0000-000088000000}">
      <text>
        <r>
          <rPr>
            <b/>
            <sz val="8"/>
            <color indexed="81"/>
            <rFont val="Tahoma"/>
            <family val="2"/>
          </rPr>
          <t>ADOLESCENCIA (12 A 17 años)</t>
        </r>
      </text>
    </comment>
    <comment ref="AO40" authorId="2" shapeId="0" xr:uid="{00000000-0006-0000-0000-000089000000}">
      <text>
        <r>
          <rPr>
            <b/>
            <sz val="8"/>
            <color indexed="81"/>
            <rFont val="Tahoma"/>
            <family val="2"/>
          </rPr>
          <t>JUVENTUD (18 a 28 años)</t>
        </r>
        <r>
          <rPr>
            <sz val="8"/>
            <color indexed="81"/>
            <rFont val="Tahoma"/>
            <family val="2"/>
          </rPr>
          <t xml:space="preserve">
</t>
        </r>
      </text>
    </comment>
    <comment ref="AP40"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40" authorId="2" shapeId="0" xr:uid="{00000000-0006-0000-0000-00008B000000}">
      <text>
        <r>
          <rPr>
            <b/>
            <sz val="8"/>
            <color indexed="81"/>
            <rFont val="Tahoma"/>
            <family val="2"/>
          </rPr>
          <t>ADULTO MAYOR  (61 años en adelante)</t>
        </r>
        <r>
          <rPr>
            <sz val="8"/>
            <color indexed="81"/>
            <rFont val="Tahoma"/>
            <family val="2"/>
          </rPr>
          <t xml:space="preserve">
</t>
        </r>
      </text>
    </comment>
    <comment ref="AS40" authorId="2" shapeId="0" xr:uid="{00000000-0006-0000-0000-00008C000000}">
      <text>
        <r>
          <rPr>
            <b/>
            <sz val="8"/>
            <color indexed="81"/>
            <rFont val="Tahoma"/>
            <family val="2"/>
          </rPr>
          <t>MUJERES</t>
        </r>
        <r>
          <rPr>
            <sz val="8"/>
            <color indexed="81"/>
            <rFont val="Tahoma"/>
            <family val="2"/>
          </rPr>
          <t xml:space="preserve">
</t>
        </r>
      </text>
    </comment>
    <comment ref="AT40" authorId="2" shapeId="0" xr:uid="{00000000-0006-0000-0000-00008D000000}">
      <text>
        <r>
          <rPr>
            <b/>
            <sz val="8"/>
            <color indexed="81"/>
            <rFont val="Tahoma"/>
            <family val="2"/>
          </rPr>
          <t>HOMBRES</t>
        </r>
      </text>
    </comment>
    <comment ref="AV40" authorId="2" shapeId="0" xr:uid="{00000000-0006-0000-0000-00008E000000}">
      <text>
        <r>
          <rPr>
            <b/>
            <sz val="8"/>
            <color indexed="81"/>
            <rFont val="Tahoma"/>
            <family val="2"/>
          </rPr>
          <t>VÍCTIMAS CONFLICTO ARMADO</t>
        </r>
        <r>
          <rPr>
            <sz val="8"/>
            <color indexed="81"/>
            <rFont val="Tahoma"/>
            <family val="2"/>
          </rPr>
          <t xml:space="preserve">
</t>
        </r>
      </text>
    </comment>
    <comment ref="AX40" authorId="2" shapeId="0" xr:uid="{00000000-0006-0000-0000-00008F000000}">
      <text>
        <r>
          <rPr>
            <b/>
            <sz val="8"/>
            <color indexed="81"/>
            <rFont val="Tahoma"/>
            <family val="2"/>
          </rPr>
          <t>DISCAPACITADOS</t>
        </r>
        <r>
          <rPr>
            <sz val="8"/>
            <color indexed="81"/>
            <rFont val="Tahoma"/>
            <family val="2"/>
          </rPr>
          <t xml:space="preserve">
</t>
        </r>
      </text>
    </comment>
    <comment ref="AY40" authorId="2" shapeId="0" xr:uid="{00000000-0006-0000-0000-000090000000}">
      <text>
        <r>
          <rPr>
            <b/>
            <sz val="8"/>
            <color indexed="81"/>
            <rFont val="Tahoma"/>
            <family val="2"/>
          </rPr>
          <t>AFROCOLOMBIANO O RAIZAL</t>
        </r>
      </text>
    </comment>
    <comment ref="AZ40" authorId="2" shapeId="0" xr:uid="{00000000-0006-0000-0000-000091000000}">
      <text>
        <r>
          <rPr>
            <b/>
            <sz val="8"/>
            <color indexed="81"/>
            <rFont val="Tahoma"/>
            <family val="2"/>
          </rPr>
          <t>INDÍGENAS</t>
        </r>
        <r>
          <rPr>
            <sz val="8"/>
            <color indexed="81"/>
            <rFont val="Tahoma"/>
            <family val="2"/>
          </rPr>
          <t xml:space="preserve">
</t>
        </r>
      </text>
    </comment>
    <comment ref="BA40" authorId="1" shapeId="0" xr:uid="{00000000-0006-0000-0000-000092000000}">
      <text>
        <r>
          <rPr>
            <b/>
            <sz val="9"/>
            <color indexed="81"/>
            <rFont val="Tahoma"/>
            <family val="2"/>
          </rPr>
          <t>MEDIO DE EVIDENCIA. INFORME, RESGISTRO FOTOGRAFICO, PLANILLA, ETC</t>
        </r>
      </text>
    </comment>
    <comment ref="AL49" authorId="2" shapeId="0" xr:uid="{00000000-0006-0000-0000-000093000000}">
      <text>
        <r>
          <rPr>
            <b/>
            <sz val="8"/>
            <color indexed="81"/>
            <rFont val="Tahoma"/>
            <family val="2"/>
          </rPr>
          <t>PRIMERA INFANCIA (0 a 5 años)</t>
        </r>
        <r>
          <rPr>
            <sz val="8"/>
            <color indexed="81"/>
            <rFont val="Tahoma"/>
            <family val="2"/>
          </rPr>
          <t xml:space="preserve">
</t>
        </r>
      </text>
    </comment>
    <comment ref="AM49" authorId="2" shapeId="0" xr:uid="{00000000-0006-0000-0000-000094000000}">
      <text>
        <r>
          <rPr>
            <b/>
            <sz val="8"/>
            <color indexed="81"/>
            <rFont val="Tahoma"/>
            <family val="2"/>
          </rPr>
          <t>INFANCIA (6 a 11 años)</t>
        </r>
        <r>
          <rPr>
            <sz val="8"/>
            <color indexed="81"/>
            <rFont val="Tahoma"/>
            <family val="2"/>
          </rPr>
          <t xml:space="preserve">
</t>
        </r>
      </text>
    </comment>
    <comment ref="AN49" authorId="2" shapeId="0" xr:uid="{00000000-0006-0000-0000-000095000000}">
      <text>
        <r>
          <rPr>
            <b/>
            <sz val="8"/>
            <color indexed="81"/>
            <rFont val="Tahoma"/>
            <family val="2"/>
          </rPr>
          <t>ADOLESCENCIA (12 A 17 años)</t>
        </r>
      </text>
    </comment>
    <comment ref="AO49" authorId="2" shapeId="0" xr:uid="{00000000-0006-0000-0000-000096000000}">
      <text>
        <r>
          <rPr>
            <b/>
            <sz val="8"/>
            <color indexed="81"/>
            <rFont val="Tahoma"/>
            <family val="2"/>
          </rPr>
          <t>JUVENTUD (18 a 28 años)</t>
        </r>
        <r>
          <rPr>
            <sz val="8"/>
            <color indexed="81"/>
            <rFont val="Tahoma"/>
            <family val="2"/>
          </rPr>
          <t xml:space="preserve">
</t>
        </r>
      </text>
    </comment>
    <comment ref="AP49" authorId="2" shapeId="0" xr:uid="{00000000-0006-0000-0000-000097000000}">
      <text>
        <r>
          <rPr>
            <b/>
            <sz val="8"/>
            <color indexed="81"/>
            <rFont val="Tahoma"/>
            <family val="2"/>
          </rPr>
          <t xml:space="preserve"> ADULTO (29 a 60 años)</t>
        </r>
        <r>
          <rPr>
            <sz val="8"/>
            <color indexed="81"/>
            <rFont val="Tahoma"/>
            <family val="2"/>
          </rPr>
          <t xml:space="preserve">
</t>
        </r>
      </text>
    </comment>
    <comment ref="AQ49" authorId="2" shapeId="0" xr:uid="{00000000-0006-0000-0000-000098000000}">
      <text>
        <r>
          <rPr>
            <b/>
            <sz val="8"/>
            <color indexed="81"/>
            <rFont val="Tahoma"/>
            <family val="2"/>
          </rPr>
          <t>ADULTO MAYOR  (61 años en adelante)</t>
        </r>
        <r>
          <rPr>
            <sz val="8"/>
            <color indexed="81"/>
            <rFont val="Tahoma"/>
            <family val="2"/>
          </rPr>
          <t xml:space="preserve">
</t>
        </r>
      </text>
    </comment>
    <comment ref="AS49" authorId="2" shapeId="0" xr:uid="{00000000-0006-0000-0000-000099000000}">
      <text>
        <r>
          <rPr>
            <b/>
            <sz val="8"/>
            <color indexed="81"/>
            <rFont val="Tahoma"/>
            <family val="2"/>
          </rPr>
          <t>MUJERES</t>
        </r>
        <r>
          <rPr>
            <sz val="8"/>
            <color indexed="81"/>
            <rFont val="Tahoma"/>
            <family val="2"/>
          </rPr>
          <t xml:space="preserve">
</t>
        </r>
      </text>
    </comment>
    <comment ref="AT49" authorId="2" shapeId="0" xr:uid="{00000000-0006-0000-0000-00009A000000}">
      <text>
        <r>
          <rPr>
            <b/>
            <sz val="8"/>
            <color indexed="81"/>
            <rFont val="Tahoma"/>
            <family val="2"/>
          </rPr>
          <t>HOMBRES</t>
        </r>
      </text>
    </comment>
    <comment ref="AV49" authorId="2" shapeId="0" xr:uid="{00000000-0006-0000-0000-00009B000000}">
      <text>
        <r>
          <rPr>
            <b/>
            <sz val="8"/>
            <color indexed="81"/>
            <rFont val="Tahoma"/>
            <family val="2"/>
          </rPr>
          <t>VÍCTIMAS CONFLICTO ARMADO</t>
        </r>
        <r>
          <rPr>
            <sz val="8"/>
            <color indexed="81"/>
            <rFont val="Tahoma"/>
            <family val="2"/>
          </rPr>
          <t xml:space="preserve">
</t>
        </r>
      </text>
    </comment>
    <comment ref="AX49" authorId="2" shapeId="0" xr:uid="{00000000-0006-0000-0000-00009C000000}">
      <text>
        <r>
          <rPr>
            <b/>
            <sz val="8"/>
            <color indexed="81"/>
            <rFont val="Tahoma"/>
            <family val="2"/>
          </rPr>
          <t>DISCAPACITADOS</t>
        </r>
        <r>
          <rPr>
            <sz val="8"/>
            <color indexed="81"/>
            <rFont val="Tahoma"/>
            <family val="2"/>
          </rPr>
          <t xml:space="preserve">
</t>
        </r>
      </text>
    </comment>
    <comment ref="AY49" authorId="2" shapeId="0" xr:uid="{00000000-0006-0000-0000-00009D000000}">
      <text>
        <r>
          <rPr>
            <b/>
            <sz val="8"/>
            <color indexed="81"/>
            <rFont val="Tahoma"/>
            <family val="2"/>
          </rPr>
          <t>AFROCOLOMBIANO O RAIZAL</t>
        </r>
      </text>
    </comment>
    <comment ref="AZ49" authorId="2" shapeId="0" xr:uid="{00000000-0006-0000-0000-00009E000000}">
      <text>
        <r>
          <rPr>
            <b/>
            <sz val="8"/>
            <color indexed="81"/>
            <rFont val="Tahoma"/>
            <family val="2"/>
          </rPr>
          <t>INDÍGENAS</t>
        </r>
        <r>
          <rPr>
            <sz val="8"/>
            <color indexed="81"/>
            <rFont val="Tahoma"/>
            <family val="2"/>
          </rPr>
          <t xml:space="preserve">
</t>
        </r>
      </text>
    </comment>
    <comment ref="BA49" authorId="1" shapeId="0" xr:uid="{00000000-0006-0000-0000-00009F000000}">
      <text>
        <r>
          <rPr>
            <b/>
            <sz val="9"/>
            <color indexed="81"/>
            <rFont val="Tahoma"/>
            <family val="2"/>
          </rPr>
          <t>MEDIO DE EVIDENCIA. INFORME, RESGISTRO FOTOGRAFICO, PLANILLA, ETC</t>
        </r>
      </text>
    </comment>
    <comment ref="AL58" authorId="2" shapeId="0" xr:uid="{00000000-0006-0000-0000-0000A0000000}">
      <text>
        <r>
          <rPr>
            <b/>
            <sz val="8"/>
            <color indexed="81"/>
            <rFont val="Tahoma"/>
            <family val="2"/>
          </rPr>
          <t>PRIMERA INFANCIA (0 a 5 años)</t>
        </r>
        <r>
          <rPr>
            <sz val="8"/>
            <color indexed="81"/>
            <rFont val="Tahoma"/>
            <family val="2"/>
          </rPr>
          <t xml:space="preserve">
</t>
        </r>
      </text>
    </comment>
    <comment ref="AM58" authorId="2" shapeId="0" xr:uid="{00000000-0006-0000-0000-0000A1000000}">
      <text>
        <r>
          <rPr>
            <b/>
            <sz val="8"/>
            <color indexed="81"/>
            <rFont val="Tahoma"/>
            <family val="2"/>
          </rPr>
          <t>INFANCIA (6 a 11 años)</t>
        </r>
        <r>
          <rPr>
            <sz val="8"/>
            <color indexed="81"/>
            <rFont val="Tahoma"/>
            <family val="2"/>
          </rPr>
          <t xml:space="preserve">
</t>
        </r>
      </text>
    </comment>
    <comment ref="AN58" authorId="2" shapeId="0" xr:uid="{00000000-0006-0000-0000-0000A2000000}">
      <text>
        <r>
          <rPr>
            <b/>
            <sz val="8"/>
            <color indexed="81"/>
            <rFont val="Tahoma"/>
            <family val="2"/>
          </rPr>
          <t>ADOLESCENCIA (12 A 17 años)</t>
        </r>
      </text>
    </comment>
    <comment ref="AO58" authorId="2" shapeId="0" xr:uid="{00000000-0006-0000-0000-0000A3000000}">
      <text>
        <r>
          <rPr>
            <b/>
            <sz val="8"/>
            <color indexed="81"/>
            <rFont val="Tahoma"/>
            <family val="2"/>
          </rPr>
          <t>JUVENTUD (18 a 28 años)</t>
        </r>
        <r>
          <rPr>
            <sz val="8"/>
            <color indexed="81"/>
            <rFont val="Tahoma"/>
            <family val="2"/>
          </rPr>
          <t xml:space="preserve">
</t>
        </r>
      </text>
    </comment>
    <comment ref="AP58" authorId="2" shapeId="0" xr:uid="{00000000-0006-0000-0000-0000A4000000}">
      <text>
        <r>
          <rPr>
            <b/>
            <sz val="8"/>
            <color indexed="81"/>
            <rFont val="Tahoma"/>
            <family val="2"/>
          </rPr>
          <t xml:space="preserve"> ADULTO (29 a 60 años)</t>
        </r>
        <r>
          <rPr>
            <sz val="8"/>
            <color indexed="81"/>
            <rFont val="Tahoma"/>
            <family val="2"/>
          </rPr>
          <t xml:space="preserve">
</t>
        </r>
      </text>
    </comment>
    <comment ref="AQ58" authorId="2" shapeId="0" xr:uid="{00000000-0006-0000-0000-0000A5000000}">
      <text>
        <r>
          <rPr>
            <b/>
            <sz val="8"/>
            <color indexed="81"/>
            <rFont val="Tahoma"/>
            <family val="2"/>
          </rPr>
          <t>ADULTO MAYOR  (61 años en adelante)</t>
        </r>
        <r>
          <rPr>
            <sz val="8"/>
            <color indexed="81"/>
            <rFont val="Tahoma"/>
            <family val="2"/>
          </rPr>
          <t xml:space="preserve">
</t>
        </r>
      </text>
    </comment>
    <comment ref="AS58" authorId="2" shapeId="0" xr:uid="{00000000-0006-0000-0000-0000A6000000}">
      <text>
        <r>
          <rPr>
            <b/>
            <sz val="8"/>
            <color indexed="81"/>
            <rFont val="Tahoma"/>
            <family val="2"/>
          </rPr>
          <t>MUJERES</t>
        </r>
        <r>
          <rPr>
            <sz val="8"/>
            <color indexed="81"/>
            <rFont val="Tahoma"/>
            <family val="2"/>
          </rPr>
          <t xml:space="preserve">
</t>
        </r>
      </text>
    </comment>
    <comment ref="AT58" authorId="2" shapeId="0" xr:uid="{00000000-0006-0000-0000-0000A7000000}">
      <text>
        <r>
          <rPr>
            <b/>
            <sz val="8"/>
            <color indexed="81"/>
            <rFont val="Tahoma"/>
            <family val="2"/>
          </rPr>
          <t>HOMBRES</t>
        </r>
      </text>
    </comment>
    <comment ref="AV58" authorId="2" shapeId="0" xr:uid="{00000000-0006-0000-0000-0000A8000000}">
      <text>
        <r>
          <rPr>
            <b/>
            <sz val="8"/>
            <color indexed="81"/>
            <rFont val="Tahoma"/>
            <family val="2"/>
          </rPr>
          <t>VÍCTIMAS CONFLICTO ARMADO</t>
        </r>
        <r>
          <rPr>
            <sz val="8"/>
            <color indexed="81"/>
            <rFont val="Tahoma"/>
            <family val="2"/>
          </rPr>
          <t xml:space="preserve">
</t>
        </r>
      </text>
    </comment>
    <comment ref="AX58" authorId="2" shapeId="0" xr:uid="{00000000-0006-0000-0000-0000A9000000}">
      <text>
        <r>
          <rPr>
            <b/>
            <sz val="8"/>
            <color indexed="81"/>
            <rFont val="Tahoma"/>
            <family val="2"/>
          </rPr>
          <t>DISCAPACITADOS</t>
        </r>
        <r>
          <rPr>
            <sz val="8"/>
            <color indexed="81"/>
            <rFont val="Tahoma"/>
            <family val="2"/>
          </rPr>
          <t xml:space="preserve">
</t>
        </r>
      </text>
    </comment>
    <comment ref="AY58" authorId="2" shapeId="0" xr:uid="{00000000-0006-0000-0000-0000AA000000}">
      <text>
        <r>
          <rPr>
            <b/>
            <sz val="8"/>
            <color indexed="81"/>
            <rFont val="Tahoma"/>
            <family val="2"/>
          </rPr>
          <t>AFROCOLOMBIANO O RAIZAL</t>
        </r>
      </text>
    </comment>
    <comment ref="AZ58" authorId="2" shapeId="0" xr:uid="{00000000-0006-0000-0000-0000AB000000}">
      <text>
        <r>
          <rPr>
            <b/>
            <sz val="8"/>
            <color indexed="81"/>
            <rFont val="Tahoma"/>
            <family val="2"/>
          </rPr>
          <t>INDÍGENAS</t>
        </r>
        <r>
          <rPr>
            <sz val="8"/>
            <color indexed="81"/>
            <rFont val="Tahoma"/>
            <family val="2"/>
          </rPr>
          <t xml:space="preserve">
</t>
        </r>
      </text>
    </comment>
    <comment ref="BA58" authorId="1" shapeId="0" xr:uid="{00000000-0006-0000-0000-0000AC000000}">
      <text>
        <r>
          <rPr>
            <b/>
            <sz val="9"/>
            <color indexed="81"/>
            <rFont val="Tahoma"/>
            <family val="2"/>
          </rPr>
          <t>MEDIO DE EVIDENCIA. INFORME, RESGISTRO FOTOGRAFICO, PLANILLA, ETC</t>
        </r>
      </text>
    </comment>
    <comment ref="AL67" authorId="2" shapeId="0" xr:uid="{00000000-0006-0000-0000-0000AD000000}">
      <text>
        <r>
          <rPr>
            <b/>
            <sz val="8"/>
            <color indexed="81"/>
            <rFont val="Tahoma"/>
            <family val="2"/>
          </rPr>
          <t>PRIMERA INFANCIA (0 a 5 años)</t>
        </r>
        <r>
          <rPr>
            <sz val="8"/>
            <color indexed="81"/>
            <rFont val="Tahoma"/>
            <family val="2"/>
          </rPr>
          <t xml:space="preserve">
</t>
        </r>
      </text>
    </comment>
    <comment ref="AM67" authorId="2" shapeId="0" xr:uid="{00000000-0006-0000-0000-0000AE000000}">
      <text>
        <r>
          <rPr>
            <b/>
            <sz val="8"/>
            <color indexed="81"/>
            <rFont val="Tahoma"/>
            <family val="2"/>
          </rPr>
          <t>INFANCIA (6 a 11 años)</t>
        </r>
        <r>
          <rPr>
            <sz val="8"/>
            <color indexed="81"/>
            <rFont val="Tahoma"/>
            <family val="2"/>
          </rPr>
          <t xml:space="preserve">
</t>
        </r>
      </text>
    </comment>
    <comment ref="AN67" authorId="2" shapeId="0" xr:uid="{00000000-0006-0000-0000-0000AF000000}">
      <text>
        <r>
          <rPr>
            <b/>
            <sz val="8"/>
            <color indexed="81"/>
            <rFont val="Tahoma"/>
            <family val="2"/>
          </rPr>
          <t>ADOLESCENCIA (12 A 17 años)</t>
        </r>
      </text>
    </comment>
    <comment ref="AO67" authorId="2" shapeId="0" xr:uid="{00000000-0006-0000-0000-0000B0000000}">
      <text>
        <r>
          <rPr>
            <b/>
            <sz val="8"/>
            <color indexed="81"/>
            <rFont val="Tahoma"/>
            <family val="2"/>
          </rPr>
          <t>JUVENTUD (18 a 28 años)</t>
        </r>
        <r>
          <rPr>
            <sz val="8"/>
            <color indexed="81"/>
            <rFont val="Tahoma"/>
            <family val="2"/>
          </rPr>
          <t xml:space="preserve">
</t>
        </r>
      </text>
    </comment>
    <comment ref="AP67" authorId="2" shapeId="0" xr:uid="{00000000-0006-0000-0000-0000B1000000}">
      <text>
        <r>
          <rPr>
            <b/>
            <sz val="8"/>
            <color indexed="81"/>
            <rFont val="Tahoma"/>
            <family val="2"/>
          </rPr>
          <t xml:space="preserve"> ADULTO (29 a 60 años)</t>
        </r>
        <r>
          <rPr>
            <sz val="8"/>
            <color indexed="81"/>
            <rFont val="Tahoma"/>
            <family val="2"/>
          </rPr>
          <t xml:space="preserve">
</t>
        </r>
      </text>
    </comment>
    <comment ref="AQ67" authorId="2" shapeId="0" xr:uid="{00000000-0006-0000-0000-0000B2000000}">
      <text>
        <r>
          <rPr>
            <b/>
            <sz val="8"/>
            <color indexed="81"/>
            <rFont val="Tahoma"/>
            <family val="2"/>
          </rPr>
          <t>ADULTO MAYOR  (61 años en adelante)</t>
        </r>
        <r>
          <rPr>
            <sz val="8"/>
            <color indexed="81"/>
            <rFont val="Tahoma"/>
            <family val="2"/>
          </rPr>
          <t xml:space="preserve">
</t>
        </r>
      </text>
    </comment>
    <comment ref="AS67" authorId="2" shapeId="0" xr:uid="{00000000-0006-0000-0000-0000B3000000}">
      <text>
        <r>
          <rPr>
            <b/>
            <sz val="8"/>
            <color indexed="81"/>
            <rFont val="Tahoma"/>
            <family val="2"/>
          </rPr>
          <t>MUJERES</t>
        </r>
        <r>
          <rPr>
            <sz val="8"/>
            <color indexed="81"/>
            <rFont val="Tahoma"/>
            <family val="2"/>
          </rPr>
          <t xml:space="preserve">
</t>
        </r>
      </text>
    </comment>
    <comment ref="AT67" authorId="2" shapeId="0" xr:uid="{00000000-0006-0000-0000-0000B4000000}">
      <text>
        <r>
          <rPr>
            <b/>
            <sz val="8"/>
            <color indexed="81"/>
            <rFont val="Tahoma"/>
            <family val="2"/>
          </rPr>
          <t>HOMBRES</t>
        </r>
      </text>
    </comment>
    <comment ref="AV67" authorId="2" shapeId="0" xr:uid="{00000000-0006-0000-0000-0000B5000000}">
      <text>
        <r>
          <rPr>
            <b/>
            <sz val="8"/>
            <color indexed="81"/>
            <rFont val="Tahoma"/>
            <family val="2"/>
          </rPr>
          <t>VÍCTIMAS CONFLICTO ARMADO</t>
        </r>
        <r>
          <rPr>
            <sz val="8"/>
            <color indexed="81"/>
            <rFont val="Tahoma"/>
            <family val="2"/>
          </rPr>
          <t xml:space="preserve">
</t>
        </r>
      </text>
    </comment>
    <comment ref="AX67" authorId="2" shapeId="0" xr:uid="{00000000-0006-0000-0000-0000B6000000}">
      <text>
        <r>
          <rPr>
            <b/>
            <sz val="8"/>
            <color indexed="81"/>
            <rFont val="Tahoma"/>
            <family val="2"/>
          </rPr>
          <t>DISCAPACITADOS</t>
        </r>
        <r>
          <rPr>
            <sz val="8"/>
            <color indexed="81"/>
            <rFont val="Tahoma"/>
            <family val="2"/>
          </rPr>
          <t xml:space="preserve">
</t>
        </r>
      </text>
    </comment>
    <comment ref="AY67" authorId="2" shapeId="0" xr:uid="{00000000-0006-0000-0000-0000B7000000}">
      <text>
        <r>
          <rPr>
            <b/>
            <sz val="8"/>
            <color indexed="81"/>
            <rFont val="Tahoma"/>
            <family val="2"/>
          </rPr>
          <t>AFROCOLOMBIANO O RAIZAL</t>
        </r>
      </text>
    </comment>
    <comment ref="AZ67" authorId="2" shapeId="0" xr:uid="{00000000-0006-0000-0000-0000B8000000}">
      <text>
        <r>
          <rPr>
            <b/>
            <sz val="8"/>
            <color indexed="81"/>
            <rFont val="Tahoma"/>
            <family val="2"/>
          </rPr>
          <t>INDÍGENAS</t>
        </r>
        <r>
          <rPr>
            <sz val="8"/>
            <color indexed="81"/>
            <rFont val="Tahoma"/>
            <family val="2"/>
          </rPr>
          <t xml:space="preserve">
</t>
        </r>
      </text>
    </comment>
    <comment ref="BA67" authorId="1" shapeId="0" xr:uid="{00000000-0006-0000-0000-0000B9000000}">
      <text>
        <r>
          <rPr>
            <b/>
            <sz val="9"/>
            <color indexed="81"/>
            <rFont val="Tahoma"/>
            <family val="2"/>
          </rPr>
          <t>MEDIO DE EVIDENCIA. INFORME, RESGISTRO FOTOGRAFICO, PLANILLA, ETC</t>
        </r>
      </text>
    </comment>
    <comment ref="AL76" authorId="2" shapeId="0" xr:uid="{00000000-0006-0000-0000-0000BA000000}">
      <text>
        <r>
          <rPr>
            <b/>
            <sz val="8"/>
            <color indexed="81"/>
            <rFont val="Tahoma"/>
            <family val="2"/>
          </rPr>
          <t>PRIMERA INFANCIA (0 a 5 años)</t>
        </r>
        <r>
          <rPr>
            <sz val="8"/>
            <color indexed="81"/>
            <rFont val="Tahoma"/>
            <family val="2"/>
          </rPr>
          <t xml:space="preserve">
</t>
        </r>
      </text>
    </comment>
    <comment ref="AM76" authorId="2" shapeId="0" xr:uid="{00000000-0006-0000-0000-0000BB000000}">
      <text>
        <r>
          <rPr>
            <b/>
            <sz val="8"/>
            <color indexed="81"/>
            <rFont val="Tahoma"/>
            <family val="2"/>
          </rPr>
          <t>INFANCIA (6 a 11 años)</t>
        </r>
        <r>
          <rPr>
            <sz val="8"/>
            <color indexed="81"/>
            <rFont val="Tahoma"/>
            <family val="2"/>
          </rPr>
          <t xml:space="preserve">
</t>
        </r>
      </text>
    </comment>
    <comment ref="AN76" authorId="2" shapeId="0" xr:uid="{00000000-0006-0000-0000-0000BC000000}">
      <text>
        <r>
          <rPr>
            <b/>
            <sz val="8"/>
            <color indexed="81"/>
            <rFont val="Tahoma"/>
            <family val="2"/>
          </rPr>
          <t>ADOLESCENCIA (12 A 17 años)</t>
        </r>
      </text>
    </comment>
    <comment ref="AO76" authorId="2" shapeId="0" xr:uid="{00000000-0006-0000-0000-0000BD000000}">
      <text>
        <r>
          <rPr>
            <b/>
            <sz val="8"/>
            <color indexed="81"/>
            <rFont val="Tahoma"/>
            <family val="2"/>
          </rPr>
          <t>JUVENTUD (18 a 28 años)</t>
        </r>
        <r>
          <rPr>
            <sz val="8"/>
            <color indexed="81"/>
            <rFont val="Tahoma"/>
            <family val="2"/>
          </rPr>
          <t xml:space="preserve">
</t>
        </r>
      </text>
    </comment>
    <comment ref="AP76" authorId="2" shapeId="0" xr:uid="{00000000-0006-0000-0000-0000BE000000}">
      <text>
        <r>
          <rPr>
            <b/>
            <sz val="8"/>
            <color indexed="81"/>
            <rFont val="Tahoma"/>
            <family val="2"/>
          </rPr>
          <t xml:space="preserve"> ADULTO (29 a 60 años)</t>
        </r>
        <r>
          <rPr>
            <sz val="8"/>
            <color indexed="81"/>
            <rFont val="Tahoma"/>
            <family val="2"/>
          </rPr>
          <t xml:space="preserve">
</t>
        </r>
      </text>
    </comment>
    <comment ref="AQ76" authorId="2" shapeId="0" xr:uid="{00000000-0006-0000-0000-0000BF000000}">
      <text>
        <r>
          <rPr>
            <b/>
            <sz val="8"/>
            <color indexed="81"/>
            <rFont val="Tahoma"/>
            <family val="2"/>
          </rPr>
          <t>ADULTO MAYOR  (61 años en adelante)</t>
        </r>
        <r>
          <rPr>
            <sz val="8"/>
            <color indexed="81"/>
            <rFont val="Tahoma"/>
            <family val="2"/>
          </rPr>
          <t xml:space="preserve">
</t>
        </r>
      </text>
    </comment>
    <comment ref="AS76" authorId="2" shapeId="0" xr:uid="{00000000-0006-0000-0000-0000C0000000}">
      <text>
        <r>
          <rPr>
            <b/>
            <sz val="8"/>
            <color indexed="81"/>
            <rFont val="Tahoma"/>
            <family val="2"/>
          </rPr>
          <t>MUJERES</t>
        </r>
        <r>
          <rPr>
            <sz val="8"/>
            <color indexed="81"/>
            <rFont val="Tahoma"/>
            <family val="2"/>
          </rPr>
          <t xml:space="preserve">
</t>
        </r>
      </text>
    </comment>
    <comment ref="AT76" authorId="2" shapeId="0" xr:uid="{00000000-0006-0000-0000-0000C1000000}">
      <text>
        <r>
          <rPr>
            <b/>
            <sz val="8"/>
            <color indexed="81"/>
            <rFont val="Tahoma"/>
            <family val="2"/>
          </rPr>
          <t>HOMBRES</t>
        </r>
      </text>
    </comment>
    <comment ref="AV76" authorId="2" shapeId="0" xr:uid="{00000000-0006-0000-0000-0000C2000000}">
      <text>
        <r>
          <rPr>
            <b/>
            <sz val="8"/>
            <color indexed="81"/>
            <rFont val="Tahoma"/>
            <family val="2"/>
          </rPr>
          <t>VÍCTIMAS CONFLICTO ARMADO</t>
        </r>
        <r>
          <rPr>
            <sz val="8"/>
            <color indexed="81"/>
            <rFont val="Tahoma"/>
            <family val="2"/>
          </rPr>
          <t xml:space="preserve">
</t>
        </r>
      </text>
    </comment>
    <comment ref="AX76" authorId="2" shapeId="0" xr:uid="{00000000-0006-0000-0000-0000C3000000}">
      <text>
        <r>
          <rPr>
            <b/>
            <sz val="8"/>
            <color indexed="81"/>
            <rFont val="Tahoma"/>
            <family val="2"/>
          </rPr>
          <t>DISCAPACITADOS</t>
        </r>
        <r>
          <rPr>
            <sz val="8"/>
            <color indexed="81"/>
            <rFont val="Tahoma"/>
            <family val="2"/>
          </rPr>
          <t xml:space="preserve">
</t>
        </r>
      </text>
    </comment>
    <comment ref="AY76" authorId="2" shapeId="0" xr:uid="{00000000-0006-0000-0000-0000C4000000}">
      <text>
        <r>
          <rPr>
            <b/>
            <sz val="8"/>
            <color indexed="81"/>
            <rFont val="Tahoma"/>
            <family val="2"/>
          </rPr>
          <t>AFROCOLOMBIANO O RAIZAL</t>
        </r>
      </text>
    </comment>
    <comment ref="AZ76" authorId="2" shapeId="0" xr:uid="{00000000-0006-0000-0000-0000C5000000}">
      <text>
        <r>
          <rPr>
            <b/>
            <sz val="8"/>
            <color indexed="81"/>
            <rFont val="Tahoma"/>
            <family val="2"/>
          </rPr>
          <t>INDÍGENAS</t>
        </r>
        <r>
          <rPr>
            <sz val="8"/>
            <color indexed="81"/>
            <rFont val="Tahoma"/>
            <family val="2"/>
          </rPr>
          <t xml:space="preserve">
</t>
        </r>
      </text>
    </comment>
    <comment ref="BA76" authorId="1" shapeId="0" xr:uid="{00000000-0006-0000-0000-0000C6000000}">
      <text>
        <r>
          <rPr>
            <b/>
            <sz val="9"/>
            <color indexed="81"/>
            <rFont val="Tahoma"/>
            <family val="2"/>
          </rPr>
          <t>MEDIO DE EVIDENCIA. INFORME, RESGISTRO FOTOGRAFICO, PLANILLA, ETC</t>
        </r>
      </text>
    </comment>
    <comment ref="AL85" authorId="2" shapeId="0" xr:uid="{00000000-0006-0000-0000-0000C7000000}">
      <text>
        <r>
          <rPr>
            <b/>
            <sz val="8"/>
            <color indexed="81"/>
            <rFont val="Tahoma"/>
            <family val="2"/>
          </rPr>
          <t>PRIMERA INFANCIA (0 a 5 años)</t>
        </r>
        <r>
          <rPr>
            <sz val="8"/>
            <color indexed="81"/>
            <rFont val="Tahoma"/>
            <family val="2"/>
          </rPr>
          <t xml:space="preserve">
</t>
        </r>
      </text>
    </comment>
    <comment ref="AM85" authorId="2" shapeId="0" xr:uid="{00000000-0006-0000-0000-0000C8000000}">
      <text>
        <r>
          <rPr>
            <b/>
            <sz val="8"/>
            <color indexed="81"/>
            <rFont val="Tahoma"/>
            <family val="2"/>
          </rPr>
          <t>INFANCIA (6 a 11 años)</t>
        </r>
        <r>
          <rPr>
            <sz val="8"/>
            <color indexed="81"/>
            <rFont val="Tahoma"/>
            <family val="2"/>
          </rPr>
          <t xml:space="preserve">
</t>
        </r>
      </text>
    </comment>
    <comment ref="AN85" authorId="2" shapeId="0" xr:uid="{00000000-0006-0000-0000-0000C9000000}">
      <text>
        <r>
          <rPr>
            <b/>
            <sz val="8"/>
            <color indexed="81"/>
            <rFont val="Tahoma"/>
            <family val="2"/>
          </rPr>
          <t>ADOLESCENCIA (12 A 17 años)</t>
        </r>
      </text>
    </comment>
    <comment ref="AO85" authorId="2" shapeId="0" xr:uid="{00000000-0006-0000-0000-0000CA000000}">
      <text>
        <r>
          <rPr>
            <b/>
            <sz val="8"/>
            <color indexed="81"/>
            <rFont val="Tahoma"/>
            <family val="2"/>
          </rPr>
          <t>JUVENTUD (18 a 28 años)</t>
        </r>
        <r>
          <rPr>
            <sz val="8"/>
            <color indexed="81"/>
            <rFont val="Tahoma"/>
            <family val="2"/>
          </rPr>
          <t xml:space="preserve">
</t>
        </r>
      </text>
    </comment>
    <comment ref="AP85" authorId="2" shapeId="0" xr:uid="{00000000-0006-0000-0000-0000CB000000}">
      <text>
        <r>
          <rPr>
            <b/>
            <sz val="8"/>
            <color indexed="81"/>
            <rFont val="Tahoma"/>
            <family val="2"/>
          </rPr>
          <t xml:space="preserve"> ADULTO (29 a 60 años)</t>
        </r>
        <r>
          <rPr>
            <sz val="8"/>
            <color indexed="81"/>
            <rFont val="Tahoma"/>
            <family val="2"/>
          </rPr>
          <t xml:space="preserve">
</t>
        </r>
      </text>
    </comment>
    <comment ref="AQ85" authorId="2" shapeId="0" xr:uid="{00000000-0006-0000-0000-0000CC000000}">
      <text>
        <r>
          <rPr>
            <b/>
            <sz val="8"/>
            <color indexed="81"/>
            <rFont val="Tahoma"/>
            <family val="2"/>
          </rPr>
          <t>ADULTO MAYOR  (61 años en adelante)</t>
        </r>
        <r>
          <rPr>
            <sz val="8"/>
            <color indexed="81"/>
            <rFont val="Tahoma"/>
            <family val="2"/>
          </rPr>
          <t xml:space="preserve">
</t>
        </r>
      </text>
    </comment>
    <comment ref="AS85" authorId="2" shapeId="0" xr:uid="{00000000-0006-0000-0000-0000CD000000}">
      <text>
        <r>
          <rPr>
            <b/>
            <sz val="8"/>
            <color indexed="81"/>
            <rFont val="Tahoma"/>
            <family val="2"/>
          </rPr>
          <t>MUJERES</t>
        </r>
        <r>
          <rPr>
            <sz val="8"/>
            <color indexed="81"/>
            <rFont val="Tahoma"/>
            <family val="2"/>
          </rPr>
          <t xml:space="preserve">
</t>
        </r>
      </text>
    </comment>
    <comment ref="AT85" authorId="2" shapeId="0" xr:uid="{00000000-0006-0000-0000-0000CE000000}">
      <text>
        <r>
          <rPr>
            <b/>
            <sz val="8"/>
            <color indexed="81"/>
            <rFont val="Tahoma"/>
            <family val="2"/>
          </rPr>
          <t>HOMBRES</t>
        </r>
      </text>
    </comment>
    <comment ref="AV85" authorId="2" shapeId="0" xr:uid="{00000000-0006-0000-0000-0000CF000000}">
      <text>
        <r>
          <rPr>
            <b/>
            <sz val="8"/>
            <color indexed="81"/>
            <rFont val="Tahoma"/>
            <family val="2"/>
          </rPr>
          <t>VÍCTIMAS CONFLICTO ARMADO</t>
        </r>
        <r>
          <rPr>
            <sz val="8"/>
            <color indexed="81"/>
            <rFont val="Tahoma"/>
            <family val="2"/>
          </rPr>
          <t xml:space="preserve">
</t>
        </r>
      </text>
    </comment>
    <comment ref="AX85" authorId="2" shapeId="0" xr:uid="{00000000-0006-0000-0000-0000D0000000}">
      <text>
        <r>
          <rPr>
            <b/>
            <sz val="8"/>
            <color indexed="81"/>
            <rFont val="Tahoma"/>
            <family val="2"/>
          </rPr>
          <t>DISCAPACITADOS</t>
        </r>
        <r>
          <rPr>
            <sz val="8"/>
            <color indexed="81"/>
            <rFont val="Tahoma"/>
            <family val="2"/>
          </rPr>
          <t xml:space="preserve">
</t>
        </r>
      </text>
    </comment>
    <comment ref="AY85" authorId="2" shapeId="0" xr:uid="{00000000-0006-0000-0000-0000D1000000}">
      <text>
        <r>
          <rPr>
            <b/>
            <sz val="8"/>
            <color indexed="81"/>
            <rFont val="Tahoma"/>
            <family val="2"/>
          </rPr>
          <t>AFROCOLOMBIANO O RAIZAL</t>
        </r>
      </text>
    </comment>
    <comment ref="AZ85" authorId="2" shapeId="0" xr:uid="{00000000-0006-0000-0000-0000D2000000}">
      <text>
        <r>
          <rPr>
            <b/>
            <sz val="8"/>
            <color indexed="81"/>
            <rFont val="Tahoma"/>
            <family val="2"/>
          </rPr>
          <t>INDÍGENAS</t>
        </r>
        <r>
          <rPr>
            <sz val="8"/>
            <color indexed="81"/>
            <rFont val="Tahoma"/>
            <family val="2"/>
          </rPr>
          <t xml:space="preserve">
</t>
        </r>
      </text>
    </comment>
    <comment ref="BA85" authorId="1" shapeId="0" xr:uid="{00000000-0006-0000-0000-0000D3000000}">
      <text>
        <r>
          <rPr>
            <b/>
            <sz val="9"/>
            <color indexed="81"/>
            <rFont val="Tahoma"/>
            <family val="2"/>
          </rPr>
          <t>MEDIO DE EVIDENCIA. INFORME, RESGISTRO FOTOGRAFICO, PLANILLA, ETC</t>
        </r>
      </text>
    </comment>
    <comment ref="AL94" authorId="2" shapeId="0" xr:uid="{00000000-0006-0000-0000-0000D4000000}">
      <text>
        <r>
          <rPr>
            <b/>
            <sz val="8"/>
            <color indexed="81"/>
            <rFont val="Tahoma"/>
            <family val="2"/>
          </rPr>
          <t>PRIMERA INFANCIA (0 a 5 años)</t>
        </r>
        <r>
          <rPr>
            <sz val="8"/>
            <color indexed="81"/>
            <rFont val="Tahoma"/>
            <family val="2"/>
          </rPr>
          <t xml:space="preserve">
</t>
        </r>
      </text>
    </comment>
    <comment ref="AM94" authorId="2" shapeId="0" xr:uid="{00000000-0006-0000-0000-0000D5000000}">
      <text>
        <r>
          <rPr>
            <b/>
            <sz val="8"/>
            <color indexed="81"/>
            <rFont val="Tahoma"/>
            <family val="2"/>
          </rPr>
          <t>INFANCIA (6 a 11 años)</t>
        </r>
        <r>
          <rPr>
            <sz val="8"/>
            <color indexed="81"/>
            <rFont val="Tahoma"/>
            <family val="2"/>
          </rPr>
          <t xml:space="preserve">
</t>
        </r>
      </text>
    </comment>
    <comment ref="AN94" authorId="2" shapeId="0" xr:uid="{00000000-0006-0000-0000-0000D6000000}">
      <text>
        <r>
          <rPr>
            <b/>
            <sz val="8"/>
            <color indexed="81"/>
            <rFont val="Tahoma"/>
            <family val="2"/>
          </rPr>
          <t>ADOLESCENCIA (12 A 17 años)</t>
        </r>
      </text>
    </comment>
    <comment ref="AO94" authorId="2" shapeId="0" xr:uid="{00000000-0006-0000-0000-0000D7000000}">
      <text>
        <r>
          <rPr>
            <b/>
            <sz val="8"/>
            <color indexed="81"/>
            <rFont val="Tahoma"/>
            <family val="2"/>
          </rPr>
          <t>JUVENTUD (18 a 28 años)</t>
        </r>
        <r>
          <rPr>
            <sz val="8"/>
            <color indexed="81"/>
            <rFont val="Tahoma"/>
            <family val="2"/>
          </rPr>
          <t xml:space="preserve">
</t>
        </r>
      </text>
    </comment>
    <comment ref="AP94" authorId="2" shapeId="0" xr:uid="{00000000-0006-0000-0000-0000D8000000}">
      <text>
        <r>
          <rPr>
            <b/>
            <sz val="8"/>
            <color indexed="81"/>
            <rFont val="Tahoma"/>
            <family val="2"/>
          </rPr>
          <t xml:space="preserve"> ADULTO (29 a 60 años)</t>
        </r>
        <r>
          <rPr>
            <sz val="8"/>
            <color indexed="81"/>
            <rFont val="Tahoma"/>
            <family val="2"/>
          </rPr>
          <t xml:space="preserve">
</t>
        </r>
      </text>
    </comment>
    <comment ref="AQ94" authorId="2" shapeId="0" xr:uid="{00000000-0006-0000-0000-0000D9000000}">
      <text>
        <r>
          <rPr>
            <b/>
            <sz val="8"/>
            <color indexed="81"/>
            <rFont val="Tahoma"/>
            <family val="2"/>
          </rPr>
          <t>ADULTO MAYOR  (61 años en adelante)</t>
        </r>
        <r>
          <rPr>
            <sz val="8"/>
            <color indexed="81"/>
            <rFont val="Tahoma"/>
            <family val="2"/>
          </rPr>
          <t xml:space="preserve">
</t>
        </r>
      </text>
    </comment>
    <comment ref="AS94" authorId="2" shapeId="0" xr:uid="{00000000-0006-0000-0000-0000DA000000}">
      <text>
        <r>
          <rPr>
            <b/>
            <sz val="8"/>
            <color indexed="81"/>
            <rFont val="Tahoma"/>
            <family val="2"/>
          </rPr>
          <t>MUJERES</t>
        </r>
        <r>
          <rPr>
            <sz val="8"/>
            <color indexed="81"/>
            <rFont val="Tahoma"/>
            <family val="2"/>
          </rPr>
          <t xml:space="preserve">
</t>
        </r>
      </text>
    </comment>
    <comment ref="AT94" authorId="2" shapeId="0" xr:uid="{00000000-0006-0000-0000-0000DB000000}">
      <text>
        <r>
          <rPr>
            <b/>
            <sz val="8"/>
            <color indexed="81"/>
            <rFont val="Tahoma"/>
            <family val="2"/>
          </rPr>
          <t>HOMBRES</t>
        </r>
      </text>
    </comment>
    <comment ref="AV94" authorId="2" shapeId="0" xr:uid="{00000000-0006-0000-0000-0000DC000000}">
      <text>
        <r>
          <rPr>
            <b/>
            <sz val="8"/>
            <color indexed="81"/>
            <rFont val="Tahoma"/>
            <family val="2"/>
          </rPr>
          <t>VÍCTIMAS CONFLICTO ARMADO</t>
        </r>
        <r>
          <rPr>
            <sz val="8"/>
            <color indexed="81"/>
            <rFont val="Tahoma"/>
            <family val="2"/>
          </rPr>
          <t xml:space="preserve">
</t>
        </r>
      </text>
    </comment>
    <comment ref="AX94" authorId="2" shapeId="0" xr:uid="{00000000-0006-0000-0000-0000DD000000}">
      <text>
        <r>
          <rPr>
            <b/>
            <sz val="8"/>
            <color indexed="81"/>
            <rFont val="Tahoma"/>
            <family val="2"/>
          </rPr>
          <t>DISCAPACITADOS</t>
        </r>
        <r>
          <rPr>
            <sz val="8"/>
            <color indexed="81"/>
            <rFont val="Tahoma"/>
            <family val="2"/>
          </rPr>
          <t xml:space="preserve">
</t>
        </r>
      </text>
    </comment>
    <comment ref="AY94" authorId="2" shapeId="0" xr:uid="{00000000-0006-0000-0000-0000DE000000}">
      <text>
        <r>
          <rPr>
            <b/>
            <sz val="8"/>
            <color indexed="81"/>
            <rFont val="Tahoma"/>
            <family val="2"/>
          </rPr>
          <t>AFROCOLOMBIANO O RAIZAL</t>
        </r>
      </text>
    </comment>
    <comment ref="AZ94" authorId="2" shapeId="0" xr:uid="{00000000-0006-0000-0000-0000DF000000}">
      <text>
        <r>
          <rPr>
            <b/>
            <sz val="8"/>
            <color indexed="81"/>
            <rFont val="Tahoma"/>
            <family val="2"/>
          </rPr>
          <t>INDÍGENAS</t>
        </r>
        <r>
          <rPr>
            <sz val="8"/>
            <color indexed="81"/>
            <rFont val="Tahoma"/>
            <family val="2"/>
          </rPr>
          <t xml:space="preserve">
</t>
        </r>
      </text>
    </comment>
    <comment ref="BA94" authorId="1" shapeId="0" xr:uid="{00000000-0006-0000-0000-0000E0000000}">
      <text>
        <r>
          <rPr>
            <b/>
            <sz val="9"/>
            <color indexed="81"/>
            <rFont val="Tahoma"/>
            <family val="2"/>
          </rPr>
          <t>MEDIO DE EVIDENCIA. INFORME, RESGISTRO FOTOGRAFICO, PLANILLA, ETC</t>
        </r>
      </text>
    </comment>
    <comment ref="AL103" authorId="2" shapeId="0" xr:uid="{00000000-0006-0000-0000-0000E1000000}">
      <text>
        <r>
          <rPr>
            <b/>
            <sz val="8"/>
            <color indexed="81"/>
            <rFont val="Tahoma"/>
            <family val="2"/>
          </rPr>
          <t>PRIMERA INFANCIA (0 a 5 años)</t>
        </r>
        <r>
          <rPr>
            <sz val="8"/>
            <color indexed="81"/>
            <rFont val="Tahoma"/>
            <family val="2"/>
          </rPr>
          <t xml:space="preserve">
</t>
        </r>
      </text>
    </comment>
    <comment ref="AM103" authorId="2" shapeId="0" xr:uid="{00000000-0006-0000-0000-0000E2000000}">
      <text>
        <r>
          <rPr>
            <b/>
            <sz val="8"/>
            <color indexed="81"/>
            <rFont val="Tahoma"/>
            <family val="2"/>
          </rPr>
          <t>INFANCIA (6 a 11 años)</t>
        </r>
        <r>
          <rPr>
            <sz val="8"/>
            <color indexed="81"/>
            <rFont val="Tahoma"/>
            <family val="2"/>
          </rPr>
          <t xml:space="preserve">
</t>
        </r>
      </text>
    </comment>
    <comment ref="AN103" authorId="2" shapeId="0" xr:uid="{00000000-0006-0000-0000-0000E3000000}">
      <text>
        <r>
          <rPr>
            <b/>
            <sz val="8"/>
            <color indexed="81"/>
            <rFont val="Tahoma"/>
            <family val="2"/>
          </rPr>
          <t>ADOLESCENCIA (12 A 17 años)</t>
        </r>
      </text>
    </comment>
    <comment ref="AO103" authorId="2" shapeId="0" xr:uid="{00000000-0006-0000-0000-0000E4000000}">
      <text>
        <r>
          <rPr>
            <b/>
            <sz val="8"/>
            <color indexed="81"/>
            <rFont val="Tahoma"/>
            <family val="2"/>
          </rPr>
          <t>JUVENTUD (18 a 28 años)</t>
        </r>
        <r>
          <rPr>
            <sz val="8"/>
            <color indexed="81"/>
            <rFont val="Tahoma"/>
            <family val="2"/>
          </rPr>
          <t xml:space="preserve">
</t>
        </r>
      </text>
    </comment>
    <comment ref="AP103" authorId="2" shapeId="0" xr:uid="{00000000-0006-0000-0000-0000E5000000}">
      <text>
        <r>
          <rPr>
            <b/>
            <sz val="8"/>
            <color indexed="81"/>
            <rFont val="Tahoma"/>
            <family val="2"/>
          </rPr>
          <t xml:space="preserve"> ADULTO (29 a 60 años)</t>
        </r>
        <r>
          <rPr>
            <sz val="8"/>
            <color indexed="81"/>
            <rFont val="Tahoma"/>
            <family val="2"/>
          </rPr>
          <t xml:space="preserve">
</t>
        </r>
      </text>
    </comment>
    <comment ref="AQ103" authorId="2" shapeId="0" xr:uid="{00000000-0006-0000-0000-0000E6000000}">
      <text>
        <r>
          <rPr>
            <b/>
            <sz val="8"/>
            <color indexed="81"/>
            <rFont val="Tahoma"/>
            <family val="2"/>
          </rPr>
          <t>ADULTO MAYOR  (61 años en adelante)</t>
        </r>
        <r>
          <rPr>
            <sz val="8"/>
            <color indexed="81"/>
            <rFont val="Tahoma"/>
            <family val="2"/>
          </rPr>
          <t xml:space="preserve">
</t>
        </r>
      </text>
    </comment>
    <comment ref="AS103" authorId="2" shapeId="0" xr:uid="{00000000-0006-0000-0000-0000E7000000}">
      <text>
        <r>
          <rPr>
            <b/>
            <sz val="8"/>
            <color indexed="81"/>
            <rFont val="Tahoma"/>
            <family val="2"/>
          </rPr>
          <t>MUJERES</t>
        </r>
        <r>
          <rPr>
            <sz val="8"/>
            <color indexed="81"/>
            <rFont val="Tahoma"/>
            <family val="2"/>
          </rPr>
          <t xml:space="preserve">
</t>
        </r>
      </text>
    </comment>
    <comment ref="AT103" authorId="2" shapeId="0" xr:uid="{00000000-0006-0000-0000-0000E8000000}">
      <text>
        <r>
          <rPr>
            <b/>
            <sz val="8"/>
            <color indexed="81"/>
            <rFont val="Tahoma"/>
            <family val="2"/>
          </rPr>
          <t>HOMBRES</t>
        </r>
      </text>
    </comment>
    <comment ref="AV103" authorId="2" shapeId="0" xr:uid="{00000000-0006-0000-0000-0000E9000000}">
      <text>
        <r>
          <rPr>
            <b/>
            <sz val="8"/>
            <color indexed="81"/>
            <rFont val="Tahoma"/>
            <family val="2"/>
          </rPr>
          <t>VÍCTIMAS CONFLICTO ARMADO</t>
        </r>
        <r>
          <rPr>
            <sz val="8"/>
            <color indexed="81"/>
            <rFont val="Tahoma"/>
            <family val="2"/>
          </rPr>
          <t xml:space="preserve">
</t>
        </r>
      </text>
    </comment>
    <comment ref="AX103" authorId="2" shapeId="0" xr:uid="{00000000-0006-0000-0000-0000EA000000}">
      <text>
        <r>
          <rPr>
            <b/>
            <sz val="8"/>
            <color indexed="81"/>
            <rFont val="Tahoma"/>
            <family val="2"/>
          </rPr>
          <t>DISCAPACITADOS</t>
        </r>
        <r>
          <rPr>
            <sz val="8"/>
            <color indexed="81"/>
            <rFont val="Tahoma"/>
            <family val="2"/>
          </rPr>
          <t xml:space="preserve">
</t>
        </r>
      </text>
    </comment>
    <comment ref="AY103" authorId="2" shapeId="0" xr:uid="{00000000-0006-0000-0000-0000EB000000}">
      <text>
        <r>
          <rPr>
            <b/>
            <sz val="8"/>
            <color indexed="81"/>
            <rFont val="Tahoma"/>
            <family val="2"/>
          </rPr>
          <t>AFROCOLOMBIANO O RAIZAL</t>
        </r>
      </text>
    </comment>
    <comment ref="AZ103" authorId="2" shapeId="0" xr:uid="{00000000-0006-0000-0000-0000EC000000}">
      <text>
        <r>
          <rPr>
            <b/>
            <sz val="8"/>
            <color indexed="81"/>
            <rFont val="Tahoma"/>
            <family val="2"/>
          </rPr>
          <t>INDÍGENAS</t>
        </r>
        <r>
          <rPr>
            <sz val="8"/>
            <color indexed="81"/>
            <rFont val="Tahoma"/>
            <family val="2"/>
          </rPr>
          <t xml:space="preserve">
</t>
        </r>
      </text>
    </comment>
    <comment ref="BA103" authorId="1" shapeId="0" xr:uid="{00000000-0006-0000-0000-0000ED000000}">
      <text>
        <r>
          <rPr>
            <b/>
            <sz val="9"/>
            <color indexed="81"/>
            <rFont val="Tahoma"/>
            <family val="2"/>
          </rPr>
          <t>MEDIO DE EVIDENCIA. INFORME, RESGISTRO FOTOGRAFICO, PLANILLA, ETC</t>
        </r>
      </text>
    </comment>
    <comment ref="AL112" authorId="2" shapeId="0" xr:uid="{00000000-0006-0000-0000-0000EE000000}">
      <text>
        <r>
          <rPr>
            <b/>
            <sz val="8"/>
            <color indexed="81"/>
            <rFont val="Tahoma"/>
            <family val="2"/>
          </rPr>
          <t>PRIMERA INFANCIA (0 a 5 años)</t>
        </r>
        <r>
          <rPr>
            <sz val="8"/>
            <color indexed="81"/>
            <rFont val="Tahoma"/>
            <family val="2"/>
          </rPr>
          <t xml:space="preserve">
</t>
        </r>
      </text>
    </comment>
    <comment ref="AM112" authorId="2" shapeId="0" xr:uid="{00000000-0006-0000-0000-0000EF000000}">
      <text>
        <r>
          <rPr>
            <b/>
            <sz val="8"/>
            <color indexed="81"/>
            <rFont val="Tahoma"/>
            <family val="2"/>
          </rPr>
          <t>INFANCIA (6 a 11 años)</t>
        </r>
        <r>
          <rPr>
            <sz val="8"/>
            <color indexed="81"/>
            <rFont val="Tahoma"/>
            <family val="2"/>
          </rPr>
          <t xml:space="preserve">
</t>
        </r>
      </text>
    </comment>
    <comment ref="AN112" authorId="2" shapeId="0" xr:uid="{00000000-0006-0000-0000-0000F0000000}">
      <text>
        <r>
          <rPr>
            <b/>
            <sz val="8"/>
            <color indexed="81"/>
            <rFont val="Tahoma"/>
            <family val="2"/>
          </rPr>
          <t>ADOLESCENCIA (12 A 17 años)</t>
        </r>
      </text>
    </comment>
    <comment ref="AO112" authorId="2" shapeId="0" xr:uid="{00000000-0006-0000-0000-0000F1000000}">
      <text>
        <r>
          <rPr>
            <b/>
            <sz val="8"/>
            <color indexed="81"/>
            <rFont val="Tahoma"/>
            <family val="2"/>
          </rPr>
          <t>JUVENTUD (18 a 28 años)</t>
        </r>
        <r>
          <rPr>
            <sz val="8"/>
            <color indexed="81"/>
            <rFont val="Tahoma"/>
            <family val="2"/>
          </rPr>
          <t xml:space="preserve">
</t>
        </r>
      </text>
    </comment>
    <comment ref="AP112" authorId="2" shapeId="0" xr:uid="{00000000-0006-0000-0000-0000F2000000}">
      <text>
        <r>
          <rPr>
            <b/>
            <sz val="8"/>
            <color indexed="81"/>
            <rFont val="Tahoma"/>
            <family val="2"/>
          </rPr>
          <t xml:space="preserve"> ADULTO (29 a 60 años)</t>
        </r>
        <r>
          <rPr>
            <sz val="8"/>
            <color indexed="81"/>
            <rFont val="Tahoma"/>
            <family val="2"/>
          </rPr>
          <t xml:space="preserve">
</t>
        </r>
      </text>
    </comment>
    <comment ref="AQ112" authorId="2" shapeId="0" xr:uid="{00000000-0006-0000-0000-0000F3000000}">
      <text>
        <r>
          <rPr>
            <b/>
            <sz val="8"/>
            <color indexed="81"/>
            <rFont val="Tahoma"/>
            <family val="2"/>
          </rPr>
          <t>ADULTO MAYOR  (61 años en adelante)</t>
        </r>
        <r>
          <rPr>
            <sz val="8"/>
            <color indexed="81"/>
            <rFont val="Tahoma"/>
            <family val="2"/>
          </rPr>
          <t xml:space="preserve">
</t>
        </r>
      </text>
    </comment>
    <comment ref="AS112" authorId="2" shapeId="0" xr:uid="{00000000-0006-0000-0000-0000F4000000}">
      <text>
        <r>
          <rPr>
            <b/>
            <sz val="8"/>
            <color indexed="81"/>
            <rFont val="Tahoma"/>
            <family val="2"/>
          </rPr>
          <t>MUJERES</t>
        </r>
        <r>
          <rPr>
            <sz val="8"/>
            <color indexed="81"/>
            <rFont val="Tahoma"/>
            <family val="2"/>
          </rPr>
          <t xml:space="preserve">
</t>
        </r>
      </text>
    </comment>
    <comment ref="AT112" authorId="2" shapeId="0" xr:uid="{00000000-0006-0000-0000-0000F5000000}">
      <text>
        <r>
          <rPr>
            <b/>
            <sz val="8"/>
            <color indexed="81"/>
            <rFont val="Tahoma"/>
            <family val="2"/>
          </rPr>
          <t>HOMBRES</t>
        </r>
      </text>
    </comment>
    <comment ref="AV112" authorId="2" shapeId="0" xr:uid="{00000000-0006-0000-0000-0000F6000000}">
      <text>
        <r>
          <rPr>
            <b/>
            <sz val="8"/>
            <color indexed="81"/>
            <rFont val="Tahoma"/>
            <family val="2"/>
          </rPr>
          <t>VÍCTIMAS CONFLICTO ARMADO</t>
        </r>
        <r>
          <rPr>
            <sz val="8"/>
            <color indexed="81"/>
            <rFont val="Tahoma"/>
            <family val="2"/>
          </rPr>
          <t xml:space="preserve">
</t>
        </r>
      </text>
    </comment>
    <comment ref="AX112" authorId="2" shapeId="0" xr:uid="{00000000-0006-0000-0000-0000F7000000}">
      <text>
        <r>
          <rPr>
            <b/>
            <sz val="8"/>
            <color indexed="81"/>
            <rFont val="Tahoma"/>
            <family val="2"/>
          </rPr>
          <t>DISCAPACITADOS</t>
        </r>
        <r>
          <rPr>
            <sz val="8"/>
            <color indexed="81"/>
            <rFont val="Tahoma"/>
            <family val="2"/>
          </rPr>
          <t xml:space="preserve">
</t>
        </r>
      </text>
    </comment>
    <comment ref="AY112" authorId="2" shapeId="0" xr:uid="{00000000-0006-0000-0000-0000F8000000}">
      <text>
        <r>
          <rPr>
            <b/>
            <sz val="8"/>
            <color indexed="81"/>
            <rFont val="Tahoma"/>
            <family val="2"/>
          </rPr>
          <t>AFROCOLOMBIANO O RAIZAL</t>
        </r>
      </text>
    </comment>
    <comment ref="AZ112" authorId="2" shapeId="0" xr:uid="{00000000-0006-0000-0000-0000F9000000}">
      <text>
        <r>
          <rPr>
            <b/>
            <sz val="8"/>
            <color indexed="81"/>
            <rFont val="Tahoma"/>
            <family val="2"/>
          </rPr>
          <t>INDÍGENAS</t>
        </r>
        <r>
          <rPr>
            <sz val="8"/>
            <color indexed="81"/>
            <rFont val="Tahoma"/>
            <family val="2"/>
          </rPr>
          <t xml:space="preserve">
</t>
        </r>
      </text>
    </comment>
    <comment ref="BA112" authorId="1" shapeId="0" xr:uid="{00000000-0006-0000-0000-0000FA000000}">
      <text>
        <r>
          <rPr>
            <b/>
            <sz val="9"/>
            <color indexed="81"/>
            <rFont val="Tahoma"/>
            <family val="2"/>
          </rPr>
          <t>MEDIO DE EVIDENCIA. INFORME, RESGISTRO FOTOGRAFICO, PLANILLA, ETC</t>
        </r>
      </text>
    </comment>
    <comment ref="AL121" authorId="2" shapeId="0" xr:uid="{00000000-0006-0000-0000-0000FB000000}">
      <text>
        <r>
          <rPr>
            <b/>
            <sz val="8"/>
            <color indexed="81"/>
            <rFont val="Tahoma"/>
            <family val="2"/>
          </rPr>
          <t>PRIMERA INFANCIA (0 a 5 años)</t>
        </r>
        <r>
          <rPr>
            <sz val="8"/>
            <color indexed="81"/>
            <rFont val="Tahoma"/>
            <family val="2"/>
          </rPr>
          <t xml:space="preserve">
</t>
        </r>
      </text>
    </comment>
    <comment ref="AM121" authorId="2" shapeId="0" xr:uid="{00000000-0006-0000-0000-0000FC000000}">
      <text>
        <r>
          <rPr>
            <b/>
            <sz val="8"/>
            <color indexed="81"/>
            <rFont val="Tahoma"/>
            <family val="2"/>
          </rPr>
          <t>INFANCIA (6 a 11 años)</t>
        </r>
        <r>
          <rPr>
            <sz val="8"/>
            <color indexed="81"/>
            <rFont val="Tahoma"/>
            <family val="2"/>
          </rPr>
          <t xml:space="preserve">
</t>
        </r>
      </text>
    </comment>
    <comment ref="AN121" authorId="2" shapeId="0" xr:uid="{00000000-0006-0000-0000-0000FD000000}">
      <text>
        <r>
          <rPr>
            <b/>
            <sz val="8"/>
            <color indexed="81"/>
            <rFont val="Tahoma"/>
            <family val="2"/>
          </rPr>
          <t>ADOLESCENCIA (12 A 17 años)</t>
        </r>
      </text>
    </comment>
    <comment ref="AO121" authorId="2" shapeId="0" xr:uid="{00000000-0006-0000-0000-0000FE000000}">
      <text>
        <r>
          <rPr>
            <b/>
            <sz val="8"/>
            <color indexed="81"/>
            <rFont val="Tahoma"/>
            <family val="2"/>
          </rPr>
          <t>JUVENTUD (18 a 28 años)</t>
        </r>
        <r>
          <rPr>
            <sz val="8"/>
            <color indexed="81"/>
            <rFont val="Tahoma"/>
            <family val="2"/>
          </rPr>
          <t xml:space="preserve">
</t>
        </r>
      </text>
    </comment>
    <comment ref="AP121" authorId="2" shapeId="0" xr:uid="{00000000-0006-0000-0000-0000FF000000}">
      <text>
        <r>
          <rPr>
            <b/>
            <sz val="8"/>
            <color indexed="81"/>
            <rFont val="Tahoma"/>
            <family val="2"/>
          </rPr>
          <t xml:space="preserve"> ADULTO (29 a 60 años)</t>
        </r>
        <r>
          <rPr>
            <sz val="8"/>
            <color indexed="81"/>
            <rFont val="Tahoma"/>
            <family val="2"/>
          </rPr>
          <t xml:space="preserve">
</t>
        </r>
      </text>
    </comment>
    <comment ref="AQ121" authorId="2" shapeId="0" xr:uid="{00000000-0006-0000-0000-000000010000}">
      <text>
        <r>
          <rPr>
            <b/>
            <sz val="8"/>
            <color indexed="81"/>
            <rFont val="Tahoma"/>
            <family val="2"/>
          </rPr>
          <t>ADULTO MAYOR  (61 años en adelante)</t>
        </r>
        <r>
          <rPr>
            <sz val="8"/>
            <color indexed="81"/>
            <rFont val="Tahoma"/>
            <family val="2"/>
          </rPr>
          <t xml:space="preserve">
</t>
        </r>
      </text>
    </comment>
    <comment ref="AS121" authorId="2" shapeId="0" xr:uid="{00000000-0006-0000-0000-000001010000}">
      <text>
        <r>
          <rPr>
            <b/>
            <sz val="8"/>
            <color indexed="81"/>
            <rFont val="Tahoma"/>
            <family val="2"/>
          </rPr>
          <t>MUJERES</t>
        </r>
        <r>
          <rPr>
            <sz val="8"/>
            <color indexed="81"/>
            <rFont val="Tahoma"/>
            <family val="2"/>
          </rPr>
          <t xml:space="preserve">
</t>
        </r>
      </text>
    </comment>
    <comment ref="AT121" authorId="2" shapeId="0" xr:uid="{00000000-0006-0000-0000-000002010000}">
      <text>
        <r>
          <rPr>
            <b/>
            <sz val="8"/>
            <color indexed="81"/>
            <rFont val="Tahoma"/>
            <family val="2"/>
          </rPr>
          <t>HOMBRES</t>
        </r>
      </text>
    </comment>
    <comment ref="AV121" authorId="2" shapeId="0" xr:uid="{00000000-0006-0000-0000-000003010000}">
      <text>
        <r>
          <rPr>
            <b/>
            <sz val="8"/>
            <color indexed="81"/>
            <rFont val="Tahoma"/>
            <family val="2"/>
          </rPr>
          <t>VÍCTIMAS CONFLICTO ARMADO</t>
        </r>
        <r>
          <rPr>
            <sz val="8"/>
            <color indexed="81"/>
            <rFont val="Tahoma"/>
            <family val="2"/>
          </rPr>
          <t xml:space="preserve">
</t>
        </r>
      </text>
    </comment>
    <comment ref="AX121" authorId="2" shapeId="0" xr:uid="{00000000-0006-0000-0000-000004010000}">
      <text>
        <r>
          <rPr>
            <b/>
            <sz val="8"/>
            <color indexed="81"/>
            <rFont val="Tahoma"/>
            <family val="2"/>
          </rPr>
          <t>DISCAPACITADOS</t>
        </r>
        <r>
          <rPr>
            <sz val="8"/>
            <color indexed="81"/>
            <rFont val="Tahoma"/>
            <family val="2"/>
          </rPr>
          <t xml:space="preserve">
</t>
        </r>
      </text>
    </comment>
    <comment ref="AY121" authorId="2" shapeId="0" xr:uid="{00000000-0006-0000-0000-000005010000}">
      <text>
        <r>
          <rPr>
            <b/>
            <sz val="8"/>
            <color indexed="81"/>
            <rFont val="Tahoma"/>
            <family val="2"/>
          </rPr>
          <t>AFROCOLOMBIANO O RAIZAL</t>
        </r>
      </text>
    </comment>
    <comment ref="AZ121" authorId="2" shapeId="0" xr:uid="{00000000-0006-0000-0000-000006010000}">
      <text>
        <r>
          <rPr>
            <b/>
            <sz val="8"/>
            <color indexed="81"/>
            <rFont val="Tahoma"/>
            <family val="2"/>
          </rPr>
          <t>INDÍGENAS</t>
        </r>
        <r>
          <rPr>
            <sz val="8"/>
            <color indexed="81"/>
            <rFont val="Tahoma"/>
            <family val="2"/>
          </rPr>
          <t xml:space="preserve">
</t>
        </r>
      </text>
    </comment>
    <comment ref="BA121" authorId="1" shapeId="0" xr:uid="{00000000-0006-0000-0000-000007010000}">
      <text>
        <r>
          <rPr>
            <b/>
            <sz val="9"/>
            <color indexed="81"/>
            <rFont val="Tahoma"/>
            <family val="2"/>
          </rPr>
          <t>MEDIO DE EVIDENCIA. INFORME, RESGISTRO FOTOGRAFICO, PLANILLA, ETC</t>
        </r>
      </text>
    </comment>
    <comment ref="AL130" authorId="2" shapeId="0" xr:uid="{00000000-0006-0000-0000-000008010000}">
      <text>
        <r>
          <rPr>
            <b/>
            <sz val="8"/>
            <color indexed="81"/>
            <rFont val="Tahoma"/>
            <family val="2"/>
          </rPr>
          <t>PRIMERA INFANCIA (0 a 5 años)</t>
        </r>
        <r>
          <rPr>
            <sz val="8"/>
            <color indexed="81"/>
            <rFont val="Tahoma"/>
            <family val="2"/>
          </rPr>
          <t xml:space="preserve">
</t>
        </r>
      </text>
    </comment>
    <comment ref="AM130" authorId="2" shapeId="0" xr:uid="{00000000-0006-0000-0000-000009010000}">
      <text>
        <r>
          <rPr>
            <b/>
            <sz val="8"/>
            <color indexed="81"/>
            <rFont val="Tahoma"/>
            <family val="2"/>
          </rPr>
          <t>INFANCIA (6 a 11 años)</t>
        </r>
        <r>
          <rPr>
            <sz val="8"/>
            <color indexed="81"/>
            <rFont val="Tahoma"/>
            <family val="2"/>
          </rPr>
          <t xml:space="preserve">
</t>
        </r>
      </text>
    </comment>
    <comment ref="AN130" authorId="2" shapeId="0" xr:uid="{00000000-0006-0000-0000-00000A010000}">
      <text>
        <r>
          <rPr>
            <b/>
            <sz val="8"/>
            <color indexed="81"/>
            <rFont val="Tahoma"/>
            <family val="2"/>
          </rPr>
          <t>ADOLESCENCIA (12 A 17 años)</t>
        </r>
      </text>
    </comment>
    <comment ref="AO130" authorId="2" shapeId="0" xr:uid="{00000000-0006-0000-0000-00000B010000}">
      <text>
        <r>
          <rPr>
            <b/>
            <sz val="8"/>
            <color indexed="81"/>
            <rFont val="Tahoma"/>
            <family val="2"/>
          </rPr>
          <t>JUVENTUD (18 a 28 años)</t>
        </r>
        <r>
          <rPr>
            <sz val="8"/>
            <color indexed="81"/>
            <rFont val="Tahoma"/>
            <family val="2"/>
          </rPr>
          <t xml:space="preserve">
</t>
        </r>
      </text>
    </comment>
    <comment ref="AP130" authorId="2" shapeId="0" xr:uid="{00000000-0006-0000-0000-00000C010000}">
      <text>
        <r>
          <rPr>
            <b/>
            <sz val="8"/>
            <color indexed="81"/>
            <rFont val="Tahoma"/>
            <family val="2"/>
          </rPr>
          <t xml:space="preserve"> ADULTO (29 a 60 años)</t>
        </r>
        <r>
          <rPr>
            <sz val="8"/>
            <color indexed="81"/>
            <rFont val="Tahoma"/>
            <family val="2"/>
          </rPr>
          <t xml:space="preserve">
</t>
        </r>
      </text>
    </comment>
    <comment ref="AQ130" authorId="2" shapeId="0" xr:uid="{00000000-0006-0000-0000-00000D010000}">
      <text>
        <r>
          <rPr>
            <b/>
            <sz val="8"/>
            <color indexed="81"/>
            <rFont val="Tahoma"/>
            <family val="2"/>
          </rPr>
          <t>ADULTO MAYOR  (61 años en adelante)</t>
        </r>
        <r>
          <rPr>
            <sz val="8"/>
            <color indexed="81"/>
            <rFont val="Tahoma"/>
            <family val="2"/>
          </rPr>
          <t xml:space="preserve">
</t>
        </r>
      </text>
    </comment>
    <comment ref="AS130" authorId="2" shapeId="0" xr:uid="{00000000-0006-0000-0000-00000E010000}">
      <text>
        <r>
          <rPr>
            <b/>
            <sz val="8"/>
            <color indexed="81"/>
            <rFont val="Tahoma"/>
            <family val="2"/>
          </rPr>
          <t>MUJERES</t>
        </r>
        <r>
          <rPr>
            <sz val="8"/>
            <color indexed="81"/>
            <rFont val="Tahoma"/>
            <family val="2"/>
          </rPr>
          <t xml:space="preserve">
</t>
        </r>
      </text>
    </comment>
    <comment ref="AT130" authorId="2" shapeId="0" xr:uid="{00000000-0006-0000-0000-00000F010000}">
      <text>
        <r>
          <rPr>
            <b/>
            <sz val="8"/>
            <color indexed="81"/>
            <rFont val="Tahoma"/>
            <family val="2"/>
          </rPr>
          <t>HOMBRES</t>
        </r>
      </text>
    </comment>
    <comment ref="AV130" authorId="2" shapeId="0" xr:uid="{00000000-0006-0000-0000-000010010000}">
      <text>
        <r>
          <rPr>
            <b/>
            <sz val="8"/>
            <color indexed="81"/>
            <rFont val="Tahoma"/>
            <family val="2"/>
          </rPr>
          <t>VÍCTIMAS CONFLICTO ARMADO</t>
        </r>
        <r>
          <rPr>
            <sz val="8"/>
            <color indexed="81"/>
            <rFont val="Tahoma"/>
            <family val="2"/>
          </rPr>
          <t xml:space="preserve">
</t>
        </r>
      </text>
    </comment>
    <comment ref="AX130" authorId="2" shapeId="0" xr:uid="{00000000-0006-0000-0000-000011010000}">
      <text>
        <r>
          <rPr>
            <b/>
            <sz val="8"/>
            <color indexed="81"/>
            <rFont val="Tahoma"/>
            <family val="2"/>
          </rPr>
          <t>DISCAPACITADOS</t>
        </r>
        <r>
          <rPr>
            <sz val="8"/>
            <color indexed="81"/>
            <rFont val="Tahoma"/>
            <family val="2"/>
          </rPr>
          <t xml:space="preserve">
</t>
        </r>
      </text>
    </comment>
    <comment ref="AY130" authorId="2" shapeId="0" xr:uid="{00000000-0006-0000-0000-000012010000}">
      <text>
        <r>
          <rPr>
            <b/>
            <sz val="8"/>
            <color indexed="81"/>
            <rFont val="Tahoma"/>
            <family val="2"/>
          </rPr>
          <t>AFROCOLOMBIANO O RAIZAL</t>
        </r>
      </text>
    </comment>
    <comment ref="AZ130" authorId="2" shapeId="0" xr:uid="{00000000-0006-0000-0000-000013010000}">
      <text>
        <r>
          <rPr>
            <b/>
            <sz val="8"/>
            <color indexed="81"/>
            <rFont val="Tahoma"/>
            <family val="2"/>
          </rPr>
          <t>INDÍGENAS</t>
        </r>
        <r>
          <rPr>
            <sz val="8"/>
            <color indexed="81"/>
            <rFont val="Tahoma"/>
            <family val="2"/>
          </rPr>
          <t xml:space="preserve">
</t>
        </r>
      </text>
    </comment>
    <comment ref="BA130" authorId="1" shapeId="0" xr:uid="{00000000-0006-0000-0000-000014010000}">
      <text>
        <r>
          <rPr>
            <b/>
            <sz val="9"/>
            <color indexed="81"/>
            <rFont val="Tahoma"/>
            <family val="2"/>
          </rPr>
          <t>MEDIO DE EVIDENCIA. INFORME, RESGISTRO FOTOGRAFICO, PLANILLA, ETC</t>
        </r>
      </text>
    </comment>
    <comment ref="AL139" authorId="2" shapeId="0" xr:uid="{00000000-0006-0000-0000-000015010000}">
      <text>
        <r>
          <rPr>
            <b/>
            <sz val="8"/>
            <color indexed="81"/>
            <rFont val="Tahoma"/>
            <family val="2"/>
          </rPr>
          <t>PRIMERA INFANCIA (0 a 5 años)</t>
        </r>
        <r>
          <rPr>
            <sz val="8"/>
            <color indexed="81"/>
            <rFont val="Tahoma"/>
            <family val="2"/>
          </rPr>
          <t xml:space="preserve">
</t>
        </r>
      </text>
    </comment>
    <comment ref="AM139" authorId="2" shapeId="0" xr:uid="{00000000-0006-0000-0000-000016010000}">
      <text>
        <r>
          <rPr>
            <b/>
            <sz val="8"/>
            <color indexed="81"/>
            <rFont val="Tahoma"/>
            <family val="2"/>
          </rPr>
          <t>INFANCIA (6 a 11 años)</t>
        </r>
        <r>
          <rPr>
            <sz val="8"/>
            <color indexed="81"/>
            <rFont val="Tahoma"/>
            <family val="2"/>
          </rPr>
          <t xml:space="preserve">
</t>
        </r>
      </text>
    </comment>
    <comment ref="AN139" authorId="2" shapeId="0" xr:uid="{00000000-0006-0000-0000-000017010000}">
      <text>
        <r>
          <rPr>
            <b/>
            <sz val="8"/>
            <color indexed="81"/>
            <rFont val="Tahoma"/>
            <family val="2"/>
          </rPr>
          <t>ADOLESCENCIA (12 A 17 años)</t>
        </r>
      </text>
    </comment>
    <comment ref="AO139" authorId="2" shapeId="0" xr:uid="{00000000-0006-0000-0000-000018010000}">
      <text>
        <r>
          <rPr>
            <b/>
            <sz val="8"/>
            <color indexed="81"/>
            <rFont val="Tahoma"/>
            <family val="2"/>
          </rPr>
          <t>JUVENTUD (18 a 28 años)</t>
        </r>
        <r>
          <rPr>
            <sz val="8"/>
            <color indexed="81"/>
            <rFont val="Tahoma"/>
            <family val="2"/>
          </rPr>
          <t xml:space="preserve">
</t>
        </r>
      </text>
    </comment>
    <comment ref="AP139" authorId="2" shapeId="0" xr:uid="{00000000-0006-0000-0000-000019010000}">
      <text>
        <r>
          <rPr>
            <b/>
            <sz val="8"/>
            <color indexed="81"/>
            <rFont val="Tahoma"/>
            <family val="2"/>
          </rPr>
          <t xml:space="preserve"> ADULTO (29 a 60 años)</t>
        </r>
        <r>
          <rPr>
            <sz val="8"/>
            <color indexed="81"/>
            <rFont val="Tahoma"/>
            <family val="2"/>
          </rPr>
          <t xml:space="preserve">
</t>
        </r>
      </text>
    </comment>
    <comment ref="AQ139" authorId="2" shapeId="0" xr:uid="{00000000-0006-0000-0000-00001A010000}">
      <text>
        <r>
          <rPr>
            <b/>
            <sz val="8"/>
            <color indexed="81"/>
            <rFont val="Tahoma"/>
            <family val="2"/>
          </rPr>
          <t>ADULTO MAYOR  (61 años en adelante)</t>
        </r>
        <r>
          <rPr>
            <sz val="8"/>
            <color indexed="81"/>
            <rFont val="Tahoma"/>
            <family val="2"/>
          </rPr>
          <t xml:space="preserve">
</t>
        </r>
      </text>
    </comment>
    <comment ref="AS139" authorId="2" shapeId="0" xr:uid="{00000000-0006-0000-0000-00001B010000}">
      <text>
        <r>
          <rPr>
            <b/>
            <sz val="8"/>
            <color indexed="81"/>
            <rFont val="Tahoma"/>
            <family val="2"/>
          </rPr>
          <t>MUJERES</t>
        </r>
        <r>
          <rPr>
            <sz val="8"/>
            <color indexed="81"/>
            <rFont val="Tahoma"/>
            <family val="2"/>
          </rPr>
          <t xml:space="preserve">
</t>
        </r>
      </text>
    </comment>
    <comment ref="AT139" authorId="2" shapeId="0" xr:uid="{00000000-0006-0000-0000-00001C010000}">
      <text>
        <r>
          <rPr>
            <b/>
            <sz val="8"/>
            <color indexed="81"/>
            <rFont val="Tahoma"/>
            <family val="2"/>
          </rPr>
          <t>HOMBRES</t>
        </r>
      </text>
    </comment>
    <comment ref="AV139" authorId="2" shapeId="0" xr:uid="{00000000-0006-0000-0000-00001D010000}">
      <text>
        <r>
          <rPr>
            <b/>
            <sz val="8"/>
            <color indexed="81"/>
            <rFont val="Tahoma"/>
            <family val="2"/>
          </rPr>
          <t>VÍCTIMAS CONFLICTO ARMADO</t>
        </r>
        <r>
          <rPr>
            <sz val="8"/>
            <color indexed="81"/>
            <rFont val="Tahoma"/>
            <family val="2"/>
          </rPr>
          <t xml:space="preserve">
</t>
        </r>
      </text>
    </comment>
    <comment ref="AX139" authorId="2" shapeId="0" xr:uid="{00000000-0006-0000-0000-00001E010000}">
      <text>
        <r>
          <rPr>
            <b/>
            <sz val="8"/>
            <color indexed="81"/>
            <rFont val="Tahoma"/>
            <family val="2"/>
          </rPr>
          <t>DISCAPACITADOS</t>
        </r>
        <r>
          <rPr>
            <sz val="8"/>
            <color indexed="81"/>
            <rFont val="Tahoma"/>
            <family val="2"/>
          </rPr>
          <t xml:space="preserve">
</t>
        </r>
      </text>
    </comment>
    <comment ref="AY139" authorId="2" shapeId="0" xr:uid="{00000000-0006-0000-0000-00001F010000}">
      <text>
        <r>
          <rPr>
            <b/>
            <sz val="8"/>
            <color indexed="81"/>
            <rFont val="Tahoma"/>
            <family val="2"/>
          </rPr>
          <t>AFROCOLOMBIANO O RAIZAL</t>
        </r>
      </text>
    </comment>
    <comment ref="AZ139" authorId="2" shapeId="0" xr:uid="{00000000-0006-0000-0000-000020010000}">
      <text>
        <r>
          <rPr>
            <b/>
            <sz val="8"/>
            <color indexed="81"/>
            <rFont val="Tahoma"/>
            <family val="2"/>
          </rPr>
          <t>INDÍGENAS</t>
        </r>
        <r>
          <rPr>
            <sz val="8"/>
            <color indexed="81"/>
            <rFont val="Tahoma"/>
            <family val="2"/>
          </rPr>
          <t xml:space="preserve">
</t>
        </r>
      </text>
    </comment>
    <comment ref="BA139" authorId="1" shapeId="0" xr:uid="{00000000-0006-0000-0000-000021010000}">
      <text>
        <r>
          <rPr>
            <b/>
            <sz val="9"/>
            <color indexed="81"/>
            <rFont val="Tahoma"/>
            <family val="2"/>
          </rPr>
          <t>MEDIO DE EVIDENCIA. INFORME, RESGISTRO FOTOGRAFICO, PLANILLA, ETC</t>
        </r>
      </text>
    </comment>
    <comment ref="AL148" authorId="2" shapeId="0" xr:uid="{00000000-0006-0000-0000-000022010000}">
      <text>
        <r>
          <rPr>
            <b/>
            <sz val="8"/>
            <color indexed="81"/>
            <rFont val="Tahoma"/>
            <family val="2"/>
          </rPr>
          <t>PRIMERA INFANCIA (0 a 5 años)</t>
        </r>
        <r>
          <rPr>
            <sz val="8"/>
            <color indexed="81"/>
            <rFont val="Tahoma"/>
            <family val="2"/>
          </rPr>
          <t xml:space="preserve">
</t>
        </r>
      </text>
    </comment>
    <comment ref="AM148" authorId="2" shapeId="0" xr:uid="{00000000-0006-0000-0000-000023010000}">
      <text>
        <r>
          <rPr>
            <b/>
            <sz val="8"/>
            <color indexed="81"/>
            <rFont val="Tahoma"/>
            <family val="2"/>
          </rPr>
          <t>INFANCIA (6 a 11 años)</t>
        </r>
        <r>
          <rPr>
            <sz val="8"/>
            <color indexed="81"/>
            <rFont val="Tahoma"/>
            <family val="2"/>
          </rPr>
          <t xml:space="preserve">
</t>
        </r>
      </text>
    </comment>
    <comment ref="AN148" authorId="2" shapeId="0" xr:uid="{00000000-0006-0000-0000-000024010000}">
      <text>
        <r>
          <rPr>
            <b/>
            <sz val="8"/>
            <color indexed="81"/>
            <rFont val="Tahoma"/>
            <family val="2"/>
          </rPr>
          <t>ADOLESCENCIA (12 A 17 años)</t>
        </r>
      </text>
    </comment>
    <comment ref="AO148" authorId="2" shapeId="0" xr:uid="{00000000-0006-0000-0000-000025010000}">
      <text>
        <r>
          <rPr>
            <b/>
            <sz val="8"/>
            <color indexed="81"/>
            <rFont val="Tahoma"/>
            <family val="2"/>
          </rPr>
          <t>JUVENTUD (18 a 28 años)</t>
        </r>
        <r>
          <rPr>
            <sz val="8"/>
            <color indexed="81"/>
            <rFont val="Tahoma"/>
            <family val="2"/>
          </rPr>
          <t xml:space="preserve">
</t>
        </r>
      </text>
    </comment>
    <comment ref="AP148" authorId="2" shapeId="0" xr:uid="{00000000-0006-0000-0000-000026010000}">
      <text>
        <r>
          <rPr>
            <b/>
            <sz val="8"/>
            <color indexed="81"/>
            <rFont val="Tahoma"/>
            <family val="2"/>
          </rPr>
          <t xml:space="preserve"> ADULTO (29 a 60 años)</t>
        </r>
        <r>
          <rPr>
            <sz val="8"/>
            <color indexed="81"/>
            <rFont val="Tahoma"/>
            <family val="2"/>
          </rPr>
          <t xml:space="preserve">
</t>
        </r>
      </text>
    </comment>
    <comment ref="AQ148" authorId="2" shapeId="0" xr:uid="{00000000-0006-0000-0000-000027010000}">
      <text>
        <r>
          <rPr>
            <b/>
            <sz val="8"/>
            <color indexed="81"/>
            <rFont val="Tahoma"/>
            <family val="2"/>
          </rPr>
          <t>ADULTO MAYOR  (61 años en adelante)</t>
        </r>
        <r>
          <rPr>
            <sz val="8"/>
            <color indexed="81"/>
            <rFont val="Tahoma"/>
            <family val="2"/>
          </rPr>
          <t xml:space="preserve">
</t>
        </r>
      </text>
    </comment>
    <comment ref="AS148" authorId="2" shapeId="0" xr:uid="{00000000-0006-0000-0000-000028010000}">
      <text>
        <r>
          <rPr>
            <b/>
            <sz val="8"/>
            <color indexed="81"/>
            <rFont val="Tahoma"/>
            <family val="2"/>
          </rPr>
          <t>MUJERES</t>
        </r>
        <r>
          <rPr>
            <sz val="8"/>
            <color indexed="81"/>
            <rFont val="Tahoma"/>
            <family val="2"/>
          </rPr>
          <t xml:space="preserve">
</t>
        </r>
      </text>
    </comment>
    <comment ref="AT148" authorId="2" shapeId="0" xr:uid="{00000000-0006-0000-0000-000029010000}">
      <text>
        <r>
          <rPr>
            <b/>
            <sz val="8"/>
            <color indexed="81"/>
            <rFont val="Tahoma"/>
            <family val="2"/>
          </rPr>
          <t>HOMBRES</t>
        </r>
      </text>
    </comment>
    <comment ref="AV148" authorId="2" shapeId="0" xr:uid="{00000000-0006-0000-0000-00002A010000}">
      <text>
        <r>
          <rPr>
            <b/>
            <sz val="8"/>
            <color indexed="81"/>
            <rFont val="Tahoma"/>
            <family val="2"/>
          </rPr>
          <t>VÍCTIMAS CONFLICTO ARMADO</t>
        </r>
        <r>
          <rPr>
            <sz val="8"/>
            <color indexed="81"/>
            <rFont val="Tahoma"/>
            <family val="2"/>
          </rPr>
          <t xml:space="preserve">
</t>
        </r>
      </text>
    </comment>
    <comment ref="AX148" authorId="2" shapeId="0" xr:uid="{00000000-0006-0000-0000-00002B010000}">
      <text>
        <r>
          <rPr>
            <b/>
            <sz val="8"/>
            <color indexed="81"/>
            <rFont val="Tahoma"/>
            <family val="2"/>
          </rPr>
          <t>DISCAPACITADOS</t>
        </r>
        <r>
          <rPr>
            <sz val="8"/>
            <color indexed="81"/>
            <rFont val="Tahoma"/>
            <family val="2"/>
          </rPr>
          <t xml:space="preserve">
</t>
        </r>
      </text>
    </comment>
    <comment ref="AY148" authorId="2" shapeId="0" xr:uid="{00000000-0006-0000-0000-00002C010000}">
      <text>
        <r>
          <rPr>
            <b/>
            <sz val="8"/>
            <color indexed="81"/>
            <rFont val="Tahoma"/>
            <family val="2"/>
          </rPr>
          <t>AFROCOLOMBIANO O RAIZAL</t>
        </r>
      </text>
    </comment>
    <comment ref="AZ148" authorId="2" shapeId="0" xr:uid="{00000000-0006-0000-0000-00002D010000}">
      <text>
        <r>
          <rPr>
            <b/>
            <sz val="8"/>
            <color indexed="81"/>
            <rFont val="Tahoma"/>
            <family val="2"/>
          </rPr>
          <t>INDÍGENAS</t>
        </r>
        <r>
          <rPr>
            <sz val="8"/>
            <color indexed="81"/>
            <rFont val="Tahoma"/>
            <family val="2"/>
          </rPr>
          <t xml:space="preserve">
</t>
        </r>
      </text>
    </comment>
    <comment ref="BA148" authorId="1" shapeId="0" xr:uid="{00000000-0006-0000-0000-00002E010000}">
      <text>
        <r>
          <rPr>
            <b/>
            <sz val="9"/>
            <color indexed="81"/>
            <rFont val="Tahoma"/>
            <family val="2"/>
          </rPr>
          <t>MEDIO DE EVIDENCIA. INFORME, RESGISTRO FOTOGRAFICO, PLANILLA, ETC</t>
        </r>
      </text>
    </comment>
    <comment ref="AL157" authorId="2" shapeId="0" xr:uid="{00000000-0006-0000-0000-00002F010000}">
      <text>
        <r>
          <rPr>
            <b/>
            <sz val="8"/>
            <color indexed="81"/>
            <rFont val="Tahoma"/>
            <family val="2"/>
          </rPr>
          <t>PRIMERA INFANCIA (0 a 5 años)</t>
        </r>
        <r>
          <rPr>
            <sz val="8"/>
            <color indexed="81"/>
            <rFont val="Tahoma"/>
            <family val="2"/>
          </rPr>
          <t xml:space="preserve">
</t>
        </r>
      </text>
    </comment>
    <comment ref="AM157" authorId="2" shapeId="0" xr:uid="{00000000-0006-0000-0000-000030010000}">
      <text>
        <r>
          <rPr>
            <b/>
            <sz val="8"/>
            <color indexed="81"/>
            <rFont val="Tahoma"/>
            <family val="2"/>
          </rPr>
          <t>INFANCIA (6 a 11 años)</t>
        </r>
        <r>
          <rPr>
            <sz val="8"/>
            <color indexed="81"/>
            <rFont val="Tahoma"/>
            <family val="2"/>
          </rPr>
          <t xml:space="preserve">
</t>
        </r>
      </text>
    </comment>
    <comment ref="AN157" authorId="2" shapeId="0" xr:uid="{00000000-0006-0000-0000-000031010000}">
      <text>
        <r>
          <rPr>
            <b/>
            <sz val="8"/>
            <color indexed="81"/>
            <rFont val="Tahoma"/>
            <family val="2"/>
          </rPr>
          <t>ADOLESCENCIA (12 A 17 años)</t>
        </r>
      </text>
    </comment>
    <comment ref="AO157" authorId="2" shapeId="0" xr:uid="{00000000-0006-0000-0000-000032010000}">
      <text>
        <r>
          <rPr>
            <b/>
            <sz val="8"/>
            <color indexed="81"/>
            <rFont val="Tahoma"/>
            <family val="2"/>
          </rPr>
          <t>JUVENTUD (18 a 28 años)</t>
        </r>
        <r>
          <rPr>
            <sz val="8"/>
            <color indexed="81"/>
            <rFont val="Tahoma"/>
            <family val="2"/>
          </rPr>
          <t xml:space="preserve">
</t>
        </r>
      </text>
    </comment>
    <comment ref="AP157" authorId="2" shapeId="0" xr:uid="{00000000-0006-0000-0000-000033010000}">
      <text>
        <r>
          <rPr>
            <b/>
            <sz val="8"/>
            <color indexed="81"/>
            <rFont val="Tahoma"/>
            <family val="2"/>
          </rPr>
          <t xml:space="preserve"> ADULTO (29 a 60 años)</t>
        </r>
        <r>
          <rPr>
            <sz val="8"/>
            <color indexed="81"/>
            <rFont val="Tahoma"/>
            <family val="2"/>
          </rPr>
          <t xml:space="preserve">
</t>
        </r>
      </text>
    </comment>
    <comment ref="AQ157" authorId="2" shapeId="0" xr:uid="{00000000-0006-0000-0000-000034010000}">
      <text>
        <r>
          <rPr>
            <b/>
            <sz val="8"/>
            <color indexed="81"/>
            <rFont val="Tahoma"/>
            <family val="2"/>
          </rPr>
          <t>ADULTO MAYOR  (61 años en adelante)</t>
        </r>
        <r>
          <rPr>
            <sz val="8"/>
            <color indexed="81"/>
            <rFont val="Tahoma"/>
            <family val="2"/>
          </rPr>
          <t xml:space="preserve">
</t>
        </r>
      </text>
    </comment>
    <comment ref="AS157" authorId="2" shapeId="0" xr:uid="{00000000-0006-0000-0000-000035010000}">
      <text>
        <r>
          <rPr>
            <b/>
            <sz val="8"/>
            <color indexed="81"/>
            <rFont val="Tahoma"/>
            <family val="2"/>
          </rPr>
          <t>MUJERES</t>
        </r>
        <r>
          <rPr>
            <sz val="8"/>
            <color indexed="81"/>
            <rFont val="Tahoma"/>
            <family val="2"/>
          </rPr>
          <t xml:space="preserve">
</t>
        </r>
      </text>
    </comment>
    <comment ref="AT157" authorId="2" shapeId="0" xr:uid="{00000000-0006-0000-0000-000036010000}">
      <text>
        <r>
          <rPr>
            <b/>
            <sz val="8"/>
            <color indexed="81"/>
            <rFont val="Tahoma"/>
            <family val="2"/>
          </rPr>
          <t>HOMBRES</t>
        </r>
      </text>
    </comment>
    <comment ref="AV157" authorId="2" shapeId="0" xr:uid="{00000000-0006-0000-0000-000037010000}">
      <text>
        <r>
          <rPr>
            <b/>
            <sz val="8"/>
            <color indexed="81"/>
            <rFont val="Tahoma"/>
            <family val="2"/>
          </rPr>
          <t>VÍCTIMAS CONFLICTO ARMADO</t>
        </r>
        <r>
          <rPr>
            <sz val="8"/>
            <color indexed="81"/>
            <rFont val="Tahoma"/>
            <family val="2"/>
          </rPr>
          <t xml:space="preserve">
</t>
        </r>
      </text>
    </comment>
    <comment ref="AX157" authorId="2" shapeId="0" xr:uid="{00000000-0006-0000-0000-000038010000}">
      <text>
        <r>
          <rPr>
            <b/>
            <sz val="8"/>
            <color indexed="81"/>
            <rFont val="Tahoma"/>
            <family val="2"/>
          </rPr>
          <t>DISCAPACITADOS</t>
        </r>
        <r>
          <rPr>
            <sz val="8"/>
            <color indexed="81"/>
            <rFont val="Tahoma"/>
            <family val="2"/>
          </rPr>
          <t xml:space="preserve">
</t>
        </r>
      </text>
    </comment>
    <comment ref="AY157" authorId="2" shapeId="0" xr:uid="{00000000-0006-0000-0000-000039010000}">
      <text>
        <r>
          <rPr>
            <b/>
            <sz val="8"/>
            <color indexed="81"/>
            <rFont val="Tahoma"/>
            <family val="2"/>
          </rPr>
          <t>AFROCOLOMBIANO O RAIZAL</t>
        </r>
      </text>
    </comment>
    <comment ref="AZ157" authorId="2" shapeId="0" xr:uid="{00000000-0006-0000-0000-00003A010000}">
      <text>
        <r>
          <rPr>
            <b/>
            <sz val="8"/>
            <color indexed="81"/>
            <rFont val="Tahoma"/>
            <family val="2"/>
          </rPr>
          <t>INDÍGENAS</t>
        </r>
        <r>
          <rPr>
            <sz val="8"/>
            <color indexed="81"/>
            <rFont val="Tahoma"/>
            <family val="2"/>
          </rPr>
          <t xml:space="preserve">
</t>
        </r>
      </text>
    </comment>
    <comment ref="BA157" authorId="1" shapeId="0" xr:uid="{00000000-0006-0000-0000-00003B010000}">
      <text>
        <r>
          <rPr>
            <b/>
            <sz val="9"/>
            <color indexed="81"/>
            <rFont val="Tahoma"/>
            <family val="2"/>
          </rPr>
          <t>MEDIO DE EVIDENCIA. INFORME, RESGISTRO FOTOGRAFICO, PLANILLA, ETC</t>
        </r>
      </text>
    </comment>
    <comment ref="AL166" authorId="2" shapeId="0" xr:uid="{00000000-0006-0000-0000-00003C010000}">
      <text>
        <r>
          <rPr>
            <b/>
            <sz val="8"/>
            <color indexed="81"/>
            <rFont val="Tahoma"/>
            <family val="2"/>
          </rPr>
          <t>PRIMERA INFANCIA (0 a 5 años)</t>
        </r>
        <r>
          <rPr>
            <sz val="8"/>
            <color indexed="81"/>
            <rFont val="Tahoma"/>
            <family val="2"/>
          </rPr>
          <t xml:space="preserve">
</t>
        </r>
      </text>
    </comment>
    <comment ref="AM166" authorId="2" shapeId="0" xr:uid="{00000000-0006-0000-0000-00003D010000}">
      <text>
        <r>
          <rPr>
            <b/>
            <sz val="8"/>
            <color indexed="81"/>
            <rFont val="Tahoma"/>
            <family val="2"/>
          </rPr>
          <t>INFANCIA (6 a 11 años)</t>
        </r>
        <r>
          <rPr>
            <sz val="8"/>
            <color indexed="81"/>
            <rFont val="Tahoma"/>
            <family val="2"/>
          </rPr>
          <t xml:space="preserve">
</t>
        </r>
      </text>
    </comment>
    <comment ref="AN166" authorId="2" shapeId="0" xr:uid="{00000000-0006-0000-0000-00003E010000}">
      <text>
        <r>
          <rPr>
            <b/>
            <sz val="8"/>
            <color indexed="81"/>
            <rFont val="Tahoma"/>
            <family val="2"/>
          </rPr>
          <t>ADOLESCENCIA (12 A 17 años)</t>
        </r>
      </text>
    </comment>
    <comment ref="AO166" authorId="2" shapeId="0" xr:uid="{00000000-0006-0000-0000-00003F010000}">
      <text>
        <r>
          <rPr>
            <b/>
            <sz val="8"/>
            <color indexed="81"/>
            <rFont val="Tahoma"/>
            <family val="2"/>
          </rPr>
          <t>JUVENTUD (18 a 28 años)</t>
        </r>
        <r>
          <rPr>
            <sz val="8"/>
            <color indexed="81"/>
            <rFont val="Tahoma"/>
            <family val="2"/>
          </rPr>
          <t xml:space="preserve">
</t>
        </r>
      </text>
    </comment>
    <comment ref="AP166" authorId="2" shapeId="0" xr:uid="{00000000-0006-0000-0000-000040010000}">
      <text>
        <r>
          <rPr>
            <b/>
            <sz val="8"/>
            <color indexed="81"/>
            <rFont val="Tahoma"/>
            <family val="2"/>
          </rPr>
          <t xml:space="preserve"> ADULTO (29 a 60 años)</t>
        </r>
        <r>
          <rPr>
            <sz val="8"/>
            <color indexed="81"/>
            <rFont val="Tahoma"/>
            <family val="2"/>
          </rPr>
          <t xml:space="preserve">
</t>
        </r>
      </text>
    </comment>
    <comment ref="AQ166" authorId="2" shapeId="0" xr:uid="{00000000-0006-0000-0000-000041010000}">
      <text>
        <r>
          <rPr>
            <b/>
            <sz val="8"/>
            <color indexed="81"/>
            <rFont val="Tahoma"/>
            <family val="2"/>
          </rPr>
          <t>ADULTO MAYOR  (61 años en adelante)</t>
        </r>
        <r>
          <rPr>
            <sz val="8"/>
            <color indexed="81"/>
            <rFont val="Tahoma"/>
            <family val="2"/>
          </rPr>
          <t xml:space="preserve">
</t>
        </r>
      </text>
    </comment>
    <comment ref="AS166" authorId="2" shapeId="0" xr:uid="{00000000-0006-0000-0000-000042010000}">
      <text>
        <r>
          <rPr>
            <b/>
            <sz val="8"/>
            <color indexed="81"/>
            <rFont val="Tahoma"/>
            <family val="2"/>
          </rPr>
          <t>MUJERES</t>
        </r>
        <r>
          <rPr>
            <sz val="8"/>
            <color indexed="81"/>
            <rFont val="Tahoma"/>
            <family val="2"/>
          </rPr>
          <t xml:space="preserve">
</t>
        </r>
      </text>
    </comment>
    <comment ref="AT166" authorId="2" shapeId="0" xr:uid="{00000000-0006-0000-0000-000043010000}">
      <text>
        <r>
          <rPr>
            <b/>
            <sz val="8"/>
            <color indexed="81"/>
            <rFont val="Tahoma"/>
            <family val="2"/>
          </rPr>
          <t>HOMBRES</t>
        </r>
      </text>
    </comment>
    <comment ref="AV166" authorId="2" shapeId="0" xr:uid="{00000000-0006-0000-0000-000044010000}">
      <text>
        <r>
          <rPr>
            <b/>
            <sz val="8"/>
            <color indexed="81"/>
            <rFont val="Tahoma"/>
            <family val="2"/>
          </rPr>
          <t>VÍCTIMAS CONFLICTO ARMADO</t>
        </r>
        <r>
          <rPr>
            <sz val="8"/>
            <color indexed="81"/>
            <rFont val="Tahoma"/>
            <family val="2"/>
          </rPr>
          <t xml:space="preserve">
</t>
        </r>
      </text>
    </comment>
    <comment ref="AX166" authorId="2" shapeId="0" xr:uid="{00000000-0006-0000-0000-000045010000}">
      <text>
        <r>
          <rPr>
            <b/>
            <sz val="8"/>
            <color indexed="81"/>
            <rFont val="Tahoma"/>
            <family val="2"/>
          </rPr>
          <t>DISCAPACITADOS</t>
        </r>
        <r>
          <rPr>
            <sz val="8"/>
            <color indexed="81"/>
            <rFont val="Tahoma"/>
            <family val="2"/>
          </rPr>
          <t xml:space="preserve">
</t>
        </r>
      </text>
    </comment>
    <comment ref="AY166" authorId="2" shapeId="0" xr:uid="{00000000-0006-0000-0000-000046010000}">
      <text>
        <r>
          <rPr>
            <b/>
            <sz val="8"/>
            <color indexed="81"/>
            <rFont val="Tahoma"/>
            <family val="2"/>
          </rPr>
          <t>AFROCOLOMBIANO O RAIZAL</t>
        </r>
      </text>
    </comment>
    <comment ref="AZ166" authorId="2" shapeId="0" xr:uid="{00000000-0006-0000-0000-000047010000}">
      <text>
        <r>
          <rPr>
            <b/>
            <sz val="8"/>
            <color indexed="81"/>
            <rFont val="Tahoma"/>
            <family val="2"/>
          </rPr>
          <t>INDÍGENAS</t>
        </r>
        <r>
          <rPr>
            <sz val="8"/>
            <color indexed="81"/>
            <rFont val="Tahoma"/>
            <family val="2"/>
          </rPr>
          <t xml:space="preserve">
</t>
        </r>
      </text>
    </comment>
    <comment ref="BA166" authorId="1" shapeId="0" xr:uid="{00000000-0006-0000-0000-000048010000}">
      <text>
        <r>
          <rPr>
            <b/>
            <sz val="9"/>
            <color indexed="81"/>
            <rFont val="Tahoma"/>
            <family val="2"/>
          </rPr>
          <t>MEDIO DE EVIDENCIA. INFORME, RESGISTRO FOTOGRAFICO, PLANILLA, ETC</t>
        </r>
      </text>
    </comment>
    <comment ref="AL175" authorId="2" shapeId="0" xr:uid="{00000000-0006-0000-0000-000049010000}">
      <text>
        <r>
          <rPr>
            <b/>
            <sz val="8"/>
            <color indexed="81"/>
            <rFont val="Tahoma"/>
            <family val="2"/>
          </rPr>
          <t>PRIMERA INFANCIA (0 a 5 años)</t>
        </r>
        <r>
          <rPr>
            <sz val="8"/>
            <color indexed="81"/>
            <rFont val="Tahoma"/>
            <family val="2"/>
          </rPr>
          <t xml:space="preserve">
</t>
        </r>
      </text>
    </comment>
    <comment ref="AM175" authorId="2" shapeId="0" xr:uid="{00000000-0006-0000-0000-00004A010000}">
      <text>
        <r>
          <rPr>
            <b/>
            <sz val="8"/>
            <color indexed="81"/>
            <rFont val="Tahoma"/>
            <family val="2"/>
          </rPr>
          <t>INFANCIA (6 a 11 años)</t>
        </r>
        <r>
          <rPr>
            <sz val="8"/>
            <color indexed="81"/>
            <rFont val="Tahoma"/>
            <family val="2"/>
          </rPr>
          <t xml:space="preserve">
</t>
        </r>
      </text>
    </comment>
    <comment ref="AN175" authorId="2" shapeId="0" xr:uid="{00000000-0006-0000-0000-00004B010000}">
      <text>
        <r>
          <rPr>
            <b/>
            <sz val="8"/>
            <color indexed="81"/>
            <rFont val="Tahoma"/>
            <family val="2"/>
          </rPr>
          <t>ADOLESCENCIA (12 A 17 años)</t>
        </r>
      </text>
    </comment>
    <comment ref="AO175" authorId="2" shapeId="0" xr:uid="{00000000-0006-0000-0000-00004C010000}">
      <text>
        <r>
          <rPr>
            <b/>
            <sz val="8"/>
            <color indexed="81"/>
            <rFont val="Tahoma"/>
            <family val="2"/>
          </rPr>
          <t>JUVENTUD (18 a 28 años)</t>
        </r>
        <r>
          <rPr>
            <sz val="8"/>
            <color indexed="81"/>
            <rFont val="Tahoma"/>
            <family val="2"/>
          </rPr>
          <t xml:space="preserve">
</t>
        </r>
      </text>
    </comment>
    <comment ref="AP175" authorId="2" shapeId="0" xr:uid="{00000000-0006-0000-0000-00004D010000}">
      <text>
        <r>
          <rPr>
            <b/>
            <sz val="8"/>
            <color indexed="81"/>
            <rFont val="Tahoma"/>
            <family val="2"/>
          </rPr>
          <t xml:space="preserve"> ADULTO (29 a 60 años)</t>
        </r>
        <r>
          <rPr>
            <sz val="8"/>
            <color indexed="81"/>
            <rFont val="Tahoma"/>
            <family val="2"/>
          </rPr>
          <t xml:space="preserve">
</t>
        </r>
      </text>
    </comment>
    <comment ref="AQ175" authorId="2" shapeId="0" xr:uid="{00000000-0006-0000-0000-00004E010000}">
      <text>
        <r>
          <rPr>
            <b/>
            <sz val="8"/>
            <color indexed="81"/>
            <rFont val="Tahoma"/>
            <family val="2"/>
          </rPr>
          <t>ADULTO MAYOR  (61 años en adelante)</t>
        </r>
        <r>
          <rPr>
            <sz val="8"/>
            <color indexed="81"/>
            <rFont val="Tahoma"/>
            <family val="2"/>
          </rPr>
          <t xml:space="preserve">
</t>
        </r>
      </text>
    </comment>
    <comment ref="AS175" authorId="2" shapeId="0" xr:uid="{00000000-0006-0000-0000-00004F010000}">
      <text>
        <r>
          <rPr>
            <b/>
            <sz val="8"/>
            <color indexed="81"/>
            <rFont val="Tahoma"/>
            <family val="2"/>
          </rPr>
          <t>MUJERES</t>
        </r>
        <r>
          <rPr>
            <sz val="8"/>
            <color indexed="81"/>
            <rFont val="Tahoma"/>
            <family val="2"/>
          </rPr>
          <t xml:space="preserve">
</t>
        </r>
      </text>
    </comment>
    <comment ref="AT175" authorId="2" shapeId="0" xr:uid="{00000000-0006-0000-0000-000050010000}">
      <text>
        <r>
          <rPr>
            <b/>
            <sz val="8"/>
            <color indexed="81"/>
            <rFont val="Tahoma"/>
            <family val="2"/>
          </rPr>
          <t>HOMBRES</t>
        </r>
      </text>
    </comment>
    <comment ref="AV175" authorId="2" shapeId="0" xr:uid="{00000000-0006-0000-0000-000051010000}">
      <text>
        <r>
          <rPr>
            <b/>
            <sz val="8"/>
            <color indexed="81"/>
            <rFont val="Tahoma"/>
            <family val="2"/>
          </rPr>
          <t>VÍCTIMAS CONFLICTO ARMADO</t>
        </r>
        <r>
          <rPr>
            <sz val="8"/>
            <color indexed="81"/>
            <rFont val="Tahoma"/>
            <family val="2"/>
          </rPr>
          <t xml:space="preserve">
</t>
        </r>
      </text>
    </comment>
    <comment ref="AX175" authorId="2" shapeId="0" xr:uid="{00000000-0006-0000-0000-000052010000}">
      <text>
        <r>
          <rPr>
            <b/>
            <sz val="8"/>
            <color indexed="81"/>
            <rFont val="Tahoma"/>
            <family val="2"/>
          </rPr>
          <t>DISCAPACITADOS</t>
        </r>
        <r>
          <rPr>
            <sz val="8"/>
            <color indexed="81"/>
            <rFont val="Tahoma"/>
            <family val="2"/>
          </rPr>
          <t xml:space="preserve">
</t>
        </r>
      </text>
    </comment>
    <comment ref="AY175" authorId="2" shapeId="0" xr:uid="{00000000-0006-0000-0000-000053010000}">
      <text>
        <r>
          <rPr>
            <b/>
            <sz val="8"/>
            <color indexed="81"/>
            <rFont val="Tahoma"/>
            <family val="2"/>
          </rPr>
          <t>AFROCOLOMBIANO O RAIZAL</t>
        </r>
      </text>
    </comment>
    <comment ref="AZ175" authorId="2" shapeId="0" xr:uid="{00000000-0006-0000-0000-000054010000}">
      <text>
        <r>
          <rPr>
            <b/>
            <sz val="8"/>
            <color indexed="81"/>
            <rFont val="Tahoma"/>
            <family val="2"/>
          </rPr>
          <t>INDÍGENAS</t>
        </r>
        <r>
          <rPr>
            <sz val="8"/>
            <color indexed="81"/>
            <rFont val="Tahoma"/>
            <family val="2"/>
          </rPr>
          <t xml:space="preserve">
</t>
        </r>
      </text>
    </comment>
    <comment ref="BA175" authorId="1" shapeId="0" xr:uid="{00000000-0006-0000-0000-000055010000}">
      <text>
        <r>
          <rPr>
            <b/>
            <sz val="9"/>
            <color indexed="81"/>
            <rFont val="Tahoma"/>
            <family val="2"/>
          </rPr>
          <t>MEDIO DE EVIDENCIA. INFORME, RESGISTRO FOTOGRAFICO, PLANILLA, ETC</t>
        </r>
      </text>
    </comment>
    <comment ref="AL184" authorId="2" shapeId="0" xr:uid="{00000000-0006-0000-0000-000056010000}">
      <text>
        <r>
          <rPr>
            <b/>
            <sz val="8"/>
            <color indexed="81"/>
            <rFont val="Tahoma"/>
            <family val="2"/>
          </rPr>
          <t>PRIMERA INFANCIA (0 a 5 años)</t>
        </r>
        <r>
          <rPr>
            <sz val="8"/>
            <color indexed="81"/>
            <rFont val="Tahoma"/>
            <family val="2"/>
          </rPr>
          <t xml:space="preserve">
</t>
        </r>
      </text>
    </comment>
    <comment ref="AM184" authorId="2" shapeId="0" xr:uid="{00000000-0006-0000-0000-000057010000}">
      <text>
        <r>
          <rPr>
            <b/>
            <sz val="8"/>
            <color indexed="81"/>
            <rFont val="Tahoma"/>
            <family val="2"/>
          </rPr>
          <t>INFANCIA (6 a 11 años)</t>
        </r>
        <r>
          <rPr>
            <sz val="8"/>
            <color indexed="81"/>
            <rFont val="Tahoma"/>
            <family val="2"/>
          </rPr>
          <t xml:space="preserve">
</t>
        </r>
      </text>
    </comment>
    <comment ref="AN184" authorId="2" shapeId="0" xr:uid="{00000000-0006-0000-0000-000058010000}">
      <text>
        <r>
          <rPr>
            <b/>
            <sz val="8"/>
            <color indexed="81"/>
            <rFont val="Tahoma"/>
            <family val="2"/>
          </rPr>
          <t>ADOLESCENCIA (12 A 17 años)</t>
        </r>
      </text>
    </comment>
    <comment ref="AO184" authorId="2" shapeId="0" xr:uid="{00000000-0006-0000-0000-000059010000}">
      <text>
        <r>
          <rPr>
            <b/>
            <sz val="8"/>
            <color indexed="81"/>
            <rFont val="Tahoma"/>
            <family val="2"/>
          </rPr>
          <t>JUVENTUD (18 a 28 años)</t>
        </r>
        <r>
          <rPr>
            <sz val="8"/>
            <color indexed="81"/>
            <rFont val="Tahoma"/>
            <family val="2"/>
          </rPr>
          <t xml:space="preserve">
</t>
        </r>
      </text>
    </comment>
    <comment ref="AP184" authorId="2" shapeId="0" xr:uid="{00000000-0006-0000-0000-00005A010000}">
      <text>
        <r>
          <rPr>
            <b/>
            <sz val="8"/>
            <color indexed="81"/>
            <rFont val="Tahoma"/>
            <family val="2"/>
          </rPr>
          <t xml:space="preserve"> ADULTO (29 a 60 años)</t>
        </r>
        <r>
          <rPr>
            <sz val="8"/>
            <color indexed="81"/>
            <rFont val="Tahoma"/>
            <family val="2"/>
          </rPr>
          <t xml:space="preserve">
</t>
        </r>
      </text>
    </comment>
    <comment ref="AQ184" authorId="2" shapeId="0" xr:uid="{00000000-0006-0000-0000-00005B010000}">
      <text>
        <r>
          <rPr>
            <b/>
            <sz val="8"/>
            <color indexed="81"/>
            <rFont val="Tahoma"/>
            <family val="2"/>
          </rPr>
          <t>ADULTO MAYOR  (61 años en adelante)</t>
        </r>
        <r>
          <rPr>
            <sz val="8"/>
            <color indexed="81"/>
            <rFont val="Tahoma"/>
            <family val="2"/>
          </rPr>
          <t xml:space="preserve">
</t>
        </r>
      </text>
    </comment>
    <comment ref="AS184" authorId="2" shapeId="0" xr:uid="{00000000-0006-0000-0000-00005C010000}">
      <text>
        <r>
          <rPr>
            <b/>
            <sz val="8"/>
            <color indexed="81"/>
            <rFont val="Tahoma"/>
            <family val="2"/>
          </rPr>
          <t>MUJERES</t>
        </r>
        <r>
          <rPr>
            <sz val="8"/>
            <color indexed="81"/>
            <rFont val="Tahoma"/>
            <family val="2"/>
          </rPr>
          <t xml:space="preserve">
</t>
        </r>
      </text>
    </comment>
    <comment ref="AT184" authorId="2" shapeId="0" xr:uid="{00000000-0006-0000-0000-00005D010000}">
      <text>
        <r>
          <rPr>
            <b/>
            <sz val="8"/>
            <color indexed="81"/>
            <rFont val="Tahoma"/>
            <family val="2"/>
          </rPr>
          <t>HOMBRES</t>
        </r>
      </text>
    </comment>
    <comment ref="AV184" authorId="2" shapeId="0" xr:uid="{00000000-0006-0000-0000-00005E010000}">
      <text>
        <r>
          <rPr>
            <b/>
            <sz val="8"/>
            <color indexed="81"/>
            <rFont val="Tahoma"/>
            <family val="2"/>
          </rPr>
          <t>VÍCTIMAS CONFLICTO ARMADO</t>
        </r>
        <r>
          <rPr>
            <sz val="8"/>
            <color indexed="81"/>
            <rFont val="Tahoma"/>
            <family val="2"/>
          </rPr>
          <t xml:space="preserve">
</t>
        </r>
      </text>
    </comment>
    <comment ref="AX184" authorId="2" shapeId="0" xr:uid="{00000000-0006-0000-0000-00005F010000}">
      <text>
        <r>
          <rPr>
            <b/>
            <sz val="8"/>
            <color indexed="81"/>
            <rFont val="Tahoma"/>
            <family val="2"/>
          </rPr>
          <t>DISCAPACITADOS</t>
        </r>
        <r>
          <rPr>
            <sz val="8"/>
            <color indexed="81"/>
            <rFont val="Tahoma"/>
            <family val="2"/>
          </rPr>
          <t xml:space="preserve">
</t>
        </r>
      </text>
    </comment>
    <comment ref="AY184" authorId="2" shapeId="0" xr:uid="{00000000-0006-0000-0000-000060010000}">
      <text>
        <r>
          <rPr>
            <b/>
            <sz val="8"/>
            <color indexed="81"/>
            <rFont val="Tahoma"/>
            <family val="2"/>
          </rPr>
          <t>AFROCOLOMBIANO O RAIZAL</t>
        </r>
      </text>
    </comment>
    <comment ref="AZ184" authorId="2" shapeId="0" xr:uid="{00000000-0006-0000-0000-000061010000}">
      <text>
        <r>
          <rPr>
            <b/>
            <sz val="8"/>
            <color indexed="81"/>
            <rFont val="Tahoma"/>
            <family val="2"/>
          </rPr>
          <t>INDÍGENAS</t>
        </r>
        <r>
          <rPr>
            <sz val="8"/>
            <color indexed="81"/>
            <rFont val="Tahoma"/>
            <family val="2"/>
          </rPr>
          <t xml:space="preserve">
</t>
        </r>
      </text>
    </comment>
    <comment ref="BA184" authorId="1" shapeId="0" xr:uid="{00000000-0006-0000-0000-000062010000}">
      <text>
        <r>
          <rPr>
            <b/>
            <sz val="9"/>
            <color indexed="81"/>
            <rFont val="Tahoma"/>
            <family val="2"/>
          </rPr>
          <t>MEDIO DE EVIDENCIA. INFORME, RESGISTRO FOTOGRAFICO, PLANILLA, ETC</t>
        </r>
      </text>
    </comment>
    <comment ref="AL193" authorId="2" shapeId="0" xr:uid="{00000000-0006-0000-0000-000063010000}">
      <text>
        <r>
          <rPr>
            <b/>
            <sz val="8"/>
            <color indexed="81"/>
            <rFont val="Tahoma"/>
            <family val="2"/>
          </rPr>
          <t>PRIMERA INFANCIA (0 a 5 años)</t>
        </r>
        <r>
          <rPr>
            <sz val="8"/>
            <color indexed="81"/>
            <rFont val="Tahoma"/>
            <family val="2"/>
          </rPr>
          <t xml:space="preserve">
</t>
        </r>
      </text>
    </comment>
    <comment ref="AM193" authorId="2" shapeId="0" xr:uid="{00000000-0006-0000-0000-000064010000}">
      <text>
        <r>
          <rPr>
            <b/>
            <sz val="8"/>
            <color indexed="81"/>
            <rFont val="Tahoma"/>
            <family val="2"/>
          </rPr>
          <t>INFANCIA (6 a 11 años)</t>
        </r>
        <r>
          <rPr>
            <sz val="8"/>
            <color indexed="81"/>
            <rFont val="Tahoma"/>
            <family val="2"/>
          </rPr>
          <t xml:space="preserve">
</t>
        </r>
      </text>
    </comment>
    <comment ref="AN193" authorId="2" shapeId="0" xr:uid="{00000000-0006-0000-0000-000065010000}">
      <text>
        <r>
          <rPr>
            <b/>
            <sz val="8"/>
            <color indexed="81"/>
            <rFont val="Tahoma"/>
            <family val="2"/>
          </rPr>
          <t>ADOLESCENCIA (12 A 17 años)</t>
        </r>
      </text>
    </comment>
    <comment ref="AO193" authorId="2" shapeId="0" xr:uid="{00000000-0006-0000-0000-000066010000}">
      <text>
        <r>
          <rPr>
            <b/>
            <sz val="8"/>
            <color indexed="81"/>
            <rFont val="Tahoma"/>
            <family val="2"/>
          </rPr>
          <t>JUVENTUD (18 a 28 años)</t>
        </r>
        <r>
          <rPr>
            <sz val="8"/>
            <color indexed="81"/>
            <rFont val="Tahoma"/>
            <family val="2"/>
          </rPr>
          <t xml:space="preserve">
</t>
        </r>
      </text>
    </comment>
    <comment ref="AP193" authorId="2" shapeId="0" xr:uid="{00000000-0006-0000-0000-000067010000}">
      <text>
        <r>
          <rPr>
            <b/>
            <sz val="8"/>
            <color indexed="81"/>
            <rFont val="Tahoma"/>
            <family val="2"/>
          </rPr>
          <t xml:space="preserve"> ADULTO (29 a 60 años)</t>
        </r>
        <r>
          <rPr>
            <sz val="8"/>
            <color indexed="81"/>
            <rFont val="Tahoma"/>
            <family val="2"/>
          </rPr>
          <t xml:space="preserve">
</t>
        </r>
      </text>
    </comment>
    <comment ref="AQ193" authorId="2" shapeId="0" xr:uid="{00000000-0006-0000-0000-000068010000}">
      <text>
        <r>
          <rPr>
            <b/>
            <sz val="8"/>
            <color indexed="81"/>
            <rFont val="Tahoma"/>
            <family val="2"/>
          </rPr>
          <t>ADULTO MAYOR  (61 años en adelante)</t>
        </r>
        <r>
          <rPr>
            <sz val="8"/>
            <color indexed="81"/>
            <rFont val="Tahoma"/>
            <family val="2"/>
          </rPr>
          <t xml:space="preserve">
</t>
        </r>
      </text>
    </comment>
    <comment ref="AS193" authorId="2" shapeId="0" xr:uid="{00000000-0006-0000-0000-000069010000}">
      <text>
        <r>
          <rPr>
            <b/>
            <sz val="8"/>
            <color indexed="81"/>
            <rFont val="Tahoma"/>
            <family val="2"/>
          </rPr>
          <t>MUJERES</t>
        </r>
        <r>
          <rPr>
            <sz val="8"/>
            <color indexed="81"/>
            <rFont val="Tahoma"/>
            <family val="2"/>
          </rPr>
          <t xml:space="preserve">
</t>
        </r>
      </text>
    </comment>
    <comment ref="AT193" authorId="2" shapeId="0" xr:uid="{00000000-0006-0000-0000-00006A010000}">
      <text>
        <r>
          <rPr>
            <b/>
            <sz val="8"/>
            <color indexed="81"/>
            <rFont val="Tahoma"/>
            <family val="2"/>
          </rPr>
          <t>HOMBRES</t>
        </r>
      </text>
    </comment>
    <comment ref="AV193" authorId="2" shapeId="0" xr:uid="{00000000-0006-0000-0000-00006B010000}">
      <text>
        <r>
          <rPr>
            <b/>
            <sz val="8"/>
            <color indexed="81"/>
            <rFont val="Tahoma"/>
            <family val="2"/>
          </rPr>
          <t>VÍCTIMAS CONFLICTO ARMADO</t>
        </r>
        <r>
          <rPr>
            <sz val="8"/>
            <color indexed="81"/>
            <rFont val="Tahoma"/>
            <family val="2"/>
          </rPr>
          <t xml:space="preserve">
</t>
        </r>
      </text>
    </comment>
    <comment ref="AX193" authorId="2" shapeId="0" xr:uid="{00000000-0006-0000-0000-00006C010000}">
      <text>
        <r>
          <rPr>
            <b/>
            <sz val="8"/>
            <color indexed="81"/>
            <rFont val="Tahoma"/>
            <family val="2"/>
          </rPr>
          <t>DISCAPACITADOS</t>
        </r>
        <r>
          <rPr>
            <sz val="8"/>
            <color indexed="81"/>
            <rFont val="Tahoma"/>
            <family val="2"/>
          </rPr>
          <t xml:space="preserve">
</t>
        </r>
      </text>
    </comment>
    <comment ref="AY193" authorId="2" shapeId="0" xr:uid="{00000000-0006-0000-0000-00006D010000}">
      <text>
        <r>
          <rPr>
            <b/>
            <sz val="8"/>
            <color indexed="81"/>
            <rFont val="Tahoma"/>
            <family val="2"/>
          </rPr>
          <t>AFROCOLOMBIANO O RAIZAL</t>
        </r>
      </text>
    </comment>
    <comment ref="AZ193" authorId="2" shapeId="0" xr:uid="{00000000-0006-0000-0000-00006E010000}">
      <text>
        <r>
          <rPr>
            <b/>
            <sz val="8"/>
            <color indexed="81"/>
            <rFont val="Tahoma"/>
            <family val="2"/>
          </rPr>
          <t>INDÍGENAS</t>
        </r>
        <r>
          <rPr>
            <sz val="8"/>
            <color indexed="81"/>
            <rFont val="Tahoma"/>
            <family val="2"/>
          </rPr>
          <t xml:space="preserve">
</t>
        </r>
      </text>
    </comment>
    <comment ref="BA193" authorId="1" shapeId="0" xr:uid="{00000000-0006-0000-0000-00006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<sst xmlns="http://schemas.openxmlformats.org/spreadsheetml/2006/main" count="10537" uniqueCount="1961">
  <si>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</si>
  <si>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</si>
  <si>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</si>
  <si>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</si>
  <si>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</si>
  <si>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</si>
  <si>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</si>
  <si>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</si>
  <si>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</si>
  <si>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</si>
  <si>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</si>
  <si>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</si>
  <si>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</si>
  <si>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</si>
  <si>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</si>
  <si>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</si>
  <si>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</si>
  <si>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</si>
  <si>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</si>
  <si>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</si>
  <si>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</si>
  <si>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</si>
  <si>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</si>
  <si>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</si>
  <si>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</si>
  <si>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</si>
  <si>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</si>
  <si>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</si>
  <si>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</si>
  <si>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</si>
  <si>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</si>
  <si>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</si>
  <si>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</si>
  <si>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</si>
  <si>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</si>
  <si>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</si>
  <si>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</si>
  <si>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</si>
  <si>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</si>
  <si>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</si>
  <si>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</si>
  <si>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</si>
  <si>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</si>
  <si>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</si>
  <si>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</si>
  <si>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</si>
  <si>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</si>
  <si>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</si>
  <si>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</si>
  <si>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</si>
  <si>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</si>
  <si>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</si>
  <si>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</si>
  <si>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</si>
  <si>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</si>
  <si>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</si>
  <si>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</si>
  <si>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</si>
  <si>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</si>
  <si>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</si>
  <si>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</si>
  <si>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</si>
  <si>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</si>
  <si>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</si>
  <si>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</si>
  <si>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</si>
  <si>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</si>
  <si>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</si>
  <si>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</si>
  <si>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</si>
  <si>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</si>
  <si>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</si>
  <si>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</si>
  <si>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</si>
  <si>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</si>
  <si>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</si>
  <si>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</si>
  <si>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</si>
  <si>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</si>
  <si>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</si>
  <si>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</si>
  <si>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</si>
  <si>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</si>
  <si>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</si>
  <si>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</si>
  <si>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</si>
  <si>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</si>
  <si>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</si>
  <si>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</si>
  <si>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</si>
  <si>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</si>
  <si>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</si>
  <si>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</si>
  <si>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</si>
  <si>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</si>
  <si>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</si>
  <si>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</si>
  <si>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</si>
  <si>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</si>
  <si>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</si>
  <si>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</si>
  <si>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</si>
  <si>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</si>
  <si>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</si>
  <si>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</si>
  <si>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</si>
  <si>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</si>
  <si>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</si>
  <si>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</si>
  <si>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</si>
  <si>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</si>
  <si>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</si>
  <si>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</si>
  <si>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</si>
  <si>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</si>
  <si>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</si>
  <si>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</si>
  <si>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</si>
  <si>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</si>
  <si>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</si>
  <si>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</si>
  <si>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</si>
  <si>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</si>
  <si>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</si>
  <si>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</si>
  <si>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</si>
  <si>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</si>
  <si>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</si>
  <si>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</si>
  <si>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</si>
  <si>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</si>
  <si>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</si>
  <si>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</si>
  <si>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</si>
  <si>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</si>
  <si>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</si>
  <si>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</si>
  <si>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</si>
  <si>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</si>
  <si>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</si>
  <si>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</si>
  <si>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</si>
  <si>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</si>
  <si>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</si>
  <si>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</si>
  <si>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</si>
  <si>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</si>
  <si>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</si>
  <si>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</si>
  <si>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</si>
  <si>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</si>
  <si>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</si>
  <si>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</si>
  <si>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</si>
  <si>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</si>
  <si>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</si>
  <si>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</si>
  <si>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</si>
  <si>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</si>
  <si>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</si>
  <si>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</si>
  <si>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</si>
  <si>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</si>
  <si>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</si>
  <si>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</si>
  <si>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</si>
  <si>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</si>
  <si>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</si>
  <si>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</si>
  <si>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</si>
  <si>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</si>
  <si>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</si>
  <si>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</si>
  <si>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</si>
  <si>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</si>
  <si>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</si>
  <si>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</si>
  <si>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</si>
  <si>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</si>
  <si>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</si>
  <si>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</si>
  <si>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</si>
  <si>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</si>
  <si>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</si>
  <si>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</si>
  <si>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</si>
  <si>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</si>
  <si>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</si>
  <si>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</si>
  <si>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</si>
  <si>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</si>
  <si>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</si>
  <si>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</si>
  <si>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</si>
  <si>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</si>
  <si>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</si>
  <si>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</si>
  <si>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</si>
  <si>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</si>
  <si>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</si>
  <si>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</si>
  <si>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</si>
  <si>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</si>
  <si>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</si>
  <si>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</si>
  <si>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</si>
  <si>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</si>
  <si>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</si>
  <si>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</si>
  <si>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</si>
  <si>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</si>
  <si>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</si>
  <si>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</si>
  <si>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</si>
  <si>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</si>
  <si>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</si>
  <si>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</si>
  <si>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</si>
  <si>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</si>
  <si>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</si>
  <si>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</si>
  <si>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</si>
  <si>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</si>
  <si>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</si>
  <si>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</si>
  <si>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</si>
  <si>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</si>
  <si>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</si>
  <si>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</si>
  <si>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</si>
  <si>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</si>
  <si>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</si>
  <si>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</si>
  <si>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</si>
  <si>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</si>
  <si>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</si>
  <si>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</si>
  <si>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</si>
  <si>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</si>
  <si>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</si>
  <si>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</si>
  <si>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</si>
  <si>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</si>
  <si>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</si>
  <si>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</si>
  <si>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</si>
  <si>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</si>
  <si>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</si>
  <si>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</si>
  <si>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</si>
  <si>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</si>
  <si>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</si>
  <si>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</si>
  <si>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</si>
  <si>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</si>
  <si>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</si>
  <si>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</si>
  <si>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</si>
  <si>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</si>
  <si>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</si>
  <si>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</si>
  <si>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</si>
  <si>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</si>
  <si>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</si>
  <si>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</si>
  <si>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</si>
  <si>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</si>
  <si>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</si>
  <si>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</si>
  <si>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</si>
  <si>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</si>
  <si>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</si>
  <si>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</si>
  <si>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</si>
  <si>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</si>
  <si>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</si>
  <si>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</si>
  <si>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</si>
  <si>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</si>
  <si>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</si>
  <si>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</si>
  <si>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</si>
  <si>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</si>
  <si>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</si>
  <si>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</si>
  <si>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</si>
  <si>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</si>
  <si>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</si>
  <si>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</si>
  <si>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</si>
  <si>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</si>
  <si>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</si>
  <si>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</si>
  <si>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</si>
  <si>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</si>
  <si>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</si>
  <si>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</si>
  <si>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</si>
  <si>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</si>
  <si>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</si>
  <si>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</si>
  <si>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</si>
  <si>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</si>
  <si>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</si>
  <si>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</si>
  <si>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</si>
  <si>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</si>
  <si>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</si>
  <si>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</si>
  <si>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</si>
  <si>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</si>
  <si>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</si>
  <si>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</si>
  <si>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</si>
  <si>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</si>
  <si>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</si>
  <si>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</si>
  <si>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</si>
  <si>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</si>
  <si>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</si>
  <si>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</si>
  <si>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</si>
  <si>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</si>
  <si>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</si>
  <si>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</si>
  <si>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</si>
  <si>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</si>
  <si>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</si>
  <si>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</si>
  <si>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</si>
  <si>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</si>
  <si>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</si>
  <si>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</si>
  <si>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</si>
  <si>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</si>
  <si>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</si>
  <si>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</si>
  <si>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</si>
  <si>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</si>
  <si>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</si>
  <si>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</si>
  <si>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</si>
  <si>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</si>
  <si>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</si>
  <si>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</si>
  <si>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</si>
  <si>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</si>
  <si>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</si>
  <si>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</si>
  <si>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</si>
  <si>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</si>
  <si>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</si>
  <si>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</si>
  <si>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</si>
  <si>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</si>
  <si>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</si>
  <si>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</si>
  <si>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</si>
  <si>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</si>
  <si>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</si>
  <si>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</si>
  <si>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</si>
  <si>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</si>
  <si>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</si>
  <si>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</si>
  <si>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</si>
  <si>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</si>
  <si>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</si>
  <si>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</si>
  <si>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</si>
  <si>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</si>
  <si>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</si>
  <si>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</si>
  <si>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</si>
  <si>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</si>
  <si>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</si>
  <si>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</si>
  <si>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</si>
  <si>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</si>
  <si>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</si>
  <si>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</si>
  <si>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</si>
  <si>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</si>
  <si>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</si>
  <si>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</si>
  <si>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</si>
  <si>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</si>
  <si>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</si>
  <si>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</si>
  <si>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</si>
  <si>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</si>
  <si>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</si>
  <si>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</si>
  <si>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</si>
  <si>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</si>
  <si>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</si>
  <si>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</si>
  <si>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</si>
  <si>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</si>
  <si>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</si>
  <si>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</si>
  <si>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</si>
  <si>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</si>
  <si>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</si>
  <si>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</si>
  <si>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</si>
  <si>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</si>
  <si>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</si>
  <si>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</si>
  <si>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</si>
  <si>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</si>
  <si>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</si>
  <si>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</si>
  <si>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</si>
  <si>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</si>
  <si>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</si>
  <si>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</si>
  <si>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</si>
  <si>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</si>
  <si>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</si>
  <si>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</si>
  <si>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</si>
  <si>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</si>
  <si>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</si>
  <si>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</si>
  <si>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</si>
  <si>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</si>
  <si>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</si>
  <si>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</si>
  <si>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</si>
  <si>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</si>
  <si>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</si>
  <si>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</si>
  <si>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</si>
  <si>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</si>
  <si>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</si>
  <si>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</si>
  <si>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</si>
  <si>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</si>
  <si>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</si>
  <si>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</si>
  <si>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</si>
  <si>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</si>
  <si>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</si>
  <si>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</si>
  <si>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</si>
  <si>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</si>
  <si>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</si>
  <si>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</si>
  <si>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</si>
  <si>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</si>
  <si>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</si>
  <si>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</si>
  <si>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</si>
  <si>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</si>
  <si>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</si>
  <si>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</si>
  <si>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</si>
  <si>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</si>
  <si>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</si>
  <si>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</si>
  <si>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</si>
  <si>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</si>
  <si>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</si>
  <si>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</si>
  <si>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</si>
  <si>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</si>
  <si>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</si>
  <si>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</si>
  <si>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</si>
  <si>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</si>
  <si>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</si>
  <si>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</si>
  <si>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</si>
  <si>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</si>
  <si>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</si>
  <si>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</si>
  <si>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</si>
  <si>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</si>
  <si>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</si>
  <si>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</si>
  <si>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</si>
  <si>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</si>
  <si>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</si>
  <si>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</si>
  <si>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</si>
  <si>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</si>
  <si>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</si>
  <si>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</si>
  <si>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</si>
  <si>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</si>
  <si>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</si>
  <si>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</si>
  <si>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</si>
  <si>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</si>
  <si>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</si>
  <si>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</si>
  <si>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</si>
  <si>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</si>
  <si>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</si>
  <si>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</si>
  <si>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</si>
  <si>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</si>
  <si>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</si>
  <si>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</si>
  <si>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</si>
  <si>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</si>
  <si>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</si>
  <si>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</si>
  <si>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</si>
  <si>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</si>
  <si>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</si>
  <si>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</si>
  <si>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</si>
  <si>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</si>
  <si>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</si>
  <si>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</si>
  <si>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</si>
  <si>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</si>
  <si>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</si>
  <si>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</si>
  <si>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</si>
  <si>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</si>
  <si>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</si>
  <si>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</si>
  <si>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</si>
  <si>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</si>
  <si>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</si>
  <si>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</si>
  <si>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</si>
  <si>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</si>
  <si>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</si>
  <si>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</si>
  <si>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</si>
  <si>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</si>
  <si>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</si>
  <si>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</si>
  <si>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</si>
  <si>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</si>
  <si>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</si>
  <si>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</si>
  <si>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</si>
  <si>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</si>
  <si>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</si>
  <si>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</si>
  <si>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</si>
  <si>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</si>
  <si>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</si>
  <si>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</si>
  <si>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</si>
  <si>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</si>
  <si>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</si>
  <si>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</si>
  <si>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</si>
  <si>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</si>
  <si>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</si>
  <si>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</si>
  <si>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</si>
  <si>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</si>
  <si>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</si>
  <si>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</si>
  <si>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</si>
  <si>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</si>
  <si>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</si>
  <si>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</si>
  <si>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</si>
  <si>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</si>
  <si>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</si>
  <si>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</si>
  <si>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</si>
  <si>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</si>
  <si>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</si>
  <si>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</si>
  <si>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</si>
  <si>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</si>
  <si>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</si>
  <si>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</si>
  <si>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</si>
  <si>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</si>
  <si>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</si>
  <si>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</si>
  <si>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</si>
  <si>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</si>
  <si>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</si>
  <si>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</si>
  <si>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</si>
  <si>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</si>
  <si>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</si>
  <si>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</si>
  <si>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</si>
  <si>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</si>
  <si>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</si>
  <si>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</si>
  <si>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</si>
  <si>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</si>
  <si>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</si>
  <si>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</si>
  <si>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</si>
  <si>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</si>
  <si>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</si>
  <si>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</si>
  <si>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</si>
  <si>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</si>
  <si>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</si>
  <si>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</si>
  <si>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</si>
  <si>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</si>
  <si>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</si>
  <si>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</si>
  <si>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</si>
  <si>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</si>
  <si>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</si>
  <si>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</si>
  <si>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</si>
  <si>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</si>
  <si>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</si>
  <si>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</si>
  <si>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</si>
  <si>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</si>
  <si>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</si>
  <si>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</si>
  <si>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</si>
  <si>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</si>
  <si>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</si>
  <si>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</si>
  <si>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</si>
  <si>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</si>
  <si>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</si>
  <si>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</si>
  <si>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</si>
  <si>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</si>
  <si>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</si>
  <si>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</si>
  <si>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</si>
  <si>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</si>
  <si>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</si>
  <si>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</si>
  <si>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</si>
  <si>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</si>
  <si>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</si>
  <si>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</si>
  <si>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</si>
  <si>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</si>
  <si>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</si>
  <si>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</si>
  <si>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</si>
  <si>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</si>
  <si>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</si>
  <si>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</si>
  <si>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</si>
  <si>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</si>
  <si>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</si>
  <si>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</si>
  <si>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</si>
  <si>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</si>
  <si>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</si>
  <si>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</si>
  <si>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</si>
  <si>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</si>
  <si>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</si>
  <si>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</si>
  <si>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</si>
  <si>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</si>
  <si>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</si>
  <si>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</si>
  <si>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</si>
  <si>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</si>
  <si>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</si>
  <si>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</si>
  <si>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</si>
  <si>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</si>
  <si>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</si>
  <si>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</si>
  <si>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</si>
  <si>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</si>
  <si>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</si>
  <si>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</si>
  <si>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</si>
  <si>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</si>
  <si>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</si>
  <si>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</si>
  <si>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</si>
  <si>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</si>
  <si>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</si>
  <si>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</si>
  <si>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</si>
  <si>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</si>
  <si>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</si>
  <si>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</si>
  <si>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</si>
  <si>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</si>
  <si>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</si>
  <si>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</si>
  <si>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</si>
  <si>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</si>
  <si>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</si>
  <si>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</si>
  <si>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</si>
  <si>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</si>
  <si>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</si>
  <si>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</si>
  <si>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</si>
  <si>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</si>
  <si>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</si>
  <si>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</si>
  <si>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</si>
  <si>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</si>
  <si>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</si>
  <si>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</si>
  <si>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</si>
  <si>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</si>
  <si>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</si>
  <si>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</si>
  <si>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</si>
  <si>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</si>
  <si>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</si>
  <si>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</si>
  <si>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</si>
  <si>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</si>
  <si>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</si>
  <si>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</si>
  <si>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</si>
  <si>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</si>
  <si>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</si>
  <si>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</si>
  <si>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</si>
  <si>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</si>
  <si>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</si>
  <si>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</si>
  <si>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</si>
  <si>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</si>
  <si>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</si>
  <si>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</si>
  <si>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</si>
  <si>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</si>
  <si>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</si>
  <si>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</si>
  <si>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</si>
  <si>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</si>
  <si>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</si>
  <si>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</si>
  <si>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</si>
  <si>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</si>
  <si>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</si>
  <si>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</si>
  <si>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</si>
  <si>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</si>
  <si>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</si>
  <si>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</si>
  <si>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</si>
  <si>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</si>
  <si>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</si>
  <si>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</si>
  <si>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</si>
  <si>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</si>
  <si>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</si>
  <si>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</si>
  <si>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</si>
  <si>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</si>
  <si>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</si>
  <si>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</si>
  <si>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</si>
  <si>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</si>
  <si>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</si>
  <si>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</si>
  <si>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</si>
  <si>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</si>
  <si>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</si>
  <si>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</si>
  <si>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</si>
  <si>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</si>
  <si>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</si>
  <si>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</si>
  <si>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</si>
  <si>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</si>
  <si>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</si>
  <si>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</si>
  <si>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</si>
  <si>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</si>
  <si>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</si>
  <si>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</si>
  <si>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</si>
  <si>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</si>
  <si>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</si>
  <si>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</si>
  <si>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</si>
  <si>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</si>
  <si>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</si>
  <si>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</si>
  <si>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</si>
  <si>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</si>
  <si>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</si>
  <si>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</si>
  <si>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</si>
  <si>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</si>
  <si>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</si>
  <si>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</si>
  <si>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</si>
  <si>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</si>
  <si>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</si>
  <si>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</si>
  <si>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</si>
  <si>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</si>
  <si>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</si>
  <si>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</si>
  <si>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</si>
  <si>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</si>
  <si>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</si>
  <si>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</si>
  <si>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</si>
  <si>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</si>
  <si>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</si>
  <si>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</si>
  <si>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</si>
  <si>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</si>
  <si>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</si>
  <si>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</si>
  <si>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</si>
  <si>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</si>
  <si>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</si>
  <si>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</si>
  <si>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</si>
  <si>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</si>
  <si>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</si>
  <si>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</si>
  <si>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</si>
  <si>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</si>
  <si>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</si>
  <si>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</si>
  <si>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</si>
  <si>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</si>
  <si>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</si>
  <si>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</si>
  <si>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</si>
  <si>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</si>
  <si>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</si>
  <si>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</si>
  <si>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</si>
  <si>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</si>
  <si>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</si>
  <si>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</si>
  <si>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</si>
  <si>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</si>
  <si>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</si>
  <si>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</si>
  <si>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</si>
  <si>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</si>
  <si>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</si>
  <si>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</si>
  <si>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</si>
  <si>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</si>
  <si>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</si>
  <si>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</si>
  <si>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</si>
  <si>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</si>
  <si>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</si>
  <si>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</si>
  <si>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</si>
  <si>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</si>
  <si>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</si>
  <si>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</si>
  <si>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</si>
  <si>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</si>
  <si>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</si>
  <si>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</si>
  <si>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</si>
  <si>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</si>
  <si>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</si>
  <si>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</si>
  <si>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</si>
  <si>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</si>
  <si>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</si>
  <si>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</si>
  <si>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</si>
  <si>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</si>
  <si>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</si>
  <si>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</si>
  <si>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</si>
  <si>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</si>
  <si>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</si>
  <si>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</si>
  <si>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</si>
  <si>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</si>
  <si>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</si>
  <si>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</si>
  <si>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</si>
  <si>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</si>
  <si>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</si>
  <si>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</si>
  <si>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</si>
  <si>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</si>
  <si>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</si>
  <si>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</si>
  <si>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</si>
  <si>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</si>
  <si>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</si>
  <si>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</si>
  <si>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</si>
  <si>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</si>
  <si>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</si>
  <si>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</si>
  <si>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</si>
  <si>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</si>
  <si>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</si>
  <si>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</si>
  <si>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</si>
  <si>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</si>
  <si>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</si>
  <si>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</si>
  <si>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</si>
  <si>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</si>
  <si>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</si>
  <si>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</si>
  <si>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</si>
  <si>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</si>
  <si>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</si>
  <si>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</si>
  <si>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</si>
  <si>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</si>
  <si>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</si>
  <si>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</si>
  <si>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</si>
  <si>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</si>
  <si>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</si>
  <si>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</si>
  <si>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</si>
  <si>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</si>
  <si>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</si>
  <si>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</si>
  <si>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</si>
  <si>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</si>
  <si>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</si>
  <si>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</si>
  <si>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</si>
  <si>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</si>
  <si>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</si>
  <si>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</si>
  <si>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</si>
  <si>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</si>
  <si>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</si>
  <si>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</si>
  <si>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</si>
  <si>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</si>
  <si>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</si>
  <si>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</si>
  <si>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</si>
  <si>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</si>
  <si>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</si>
  <si>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</si>
  <si>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</si>
  <si>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</si>
  <si>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</si>
  <si>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</si>
  <si>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</si>
  <si>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</si>
  <si>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</si>
  <si>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</si>
  <si>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</si>
  <si>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</si>
  <si>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</si>
  <si>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</si>
  <si>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</si>
  <si>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</si>
  <si>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</si>
  <si>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</si>
  <si>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</si>
  <si>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</si>
  <si>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</si>
  <si>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</si>
  <si>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</si>
  <si>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</si>
  <si>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</si>
  <si>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</si>
  <si>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</si>
  <si>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</si>
  <si>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</si>
  <si>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</si>
  <si>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</si>
  <si>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</si>
  <si>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</si>
  <si>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</si>
  <si>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</si>
  <si>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</si>
  <si>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</si>
  <si>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</si>
  <si>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</si>
  <si>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</si>
  <si>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</si>
  <si>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</si>
  <si>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</si>
  <si>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</si>
  <si>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</si>
  <si>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</si>
  <si>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</si>
  <si>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</si>
  <si>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</si>
  <si>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</si>
  <si>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</si>
  <si>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</si>
  <si>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</si>
  <si>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</si>
  <si>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</si>
  <si>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</si>
  <si>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</si>
  <si>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</si>
  <si>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</si>
  <si>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</si>
  <si>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</si>
  <si>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</si>
  <si>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</si>
  <si>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</si>
  <si>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</si>
  <si>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</si>
  <si>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</si>
  <si>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</si>
  <si>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</si>
  <si>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</si>
  <si>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</si>
  <si>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</si>
  <si>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</si>
  <si>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</si>
  <si>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</si>
  <si>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</si>
  <si>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</si>
  <si>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</si>
  <si>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</si>
  <si>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</si>
  <si>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</si>
  <si>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</si>
  <si>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</si>
  <si>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</si>
  <si>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</si>
  <si>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</si>
  <si>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</si>
  <si>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</si>
  <si>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</si>
  <si>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</si>
  <si>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</si>
  <si>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</si>
  <si>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</si>
  <si>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</si>
  <si>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</si>
  <si>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</si>
  <si>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</si>
  <si>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</si>
  <si>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</si>
  <si>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</si>
  <si>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</si>
  <si>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</si>
  <si>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</si>
  <si>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</si>
  <si>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</si>
  <si>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</si>
  <si>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</si>
  <si>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</si>
  <si>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</si>
  <si>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</si>
  <si>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</si>
  <si>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</si>
  <si>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</si>
  <si>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</si>
  <si>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</si>
  <si>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</si>
  <si>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</si>
  <si>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</si>
  <si>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</si>
  <si>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</si>
  <si>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</si>
  <si>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</si>
  <si>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</si>
  <si>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</si>
  <si>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</si>
  <si>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</si>
  <si>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</si>
  <si>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</si>
  <si>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</si>
  <si>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</si>
  <si>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</si>
  <si>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</si>
  <si>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</si>
  <si>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</si>
  <si>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</si>
  <si>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</si>
  <si>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</si>
  <si>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</si>
  <si>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</si>
  <si>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</si>
  <si>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</si>
  <si>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</si>
  <si>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</si>
  <si>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</si>
  <si>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</si>
  <si>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</si>
  <si>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</si>
  <si>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</si>
  <si>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</si>
  <si>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</si>
  <si>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</si>
  <si>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</si>
  <si>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</si>
  <si>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</si>
  <si>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</si>
  <si>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</si>
  <si>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</si>
  <si>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</si>
  <si>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</si>
  <si>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</si>
  <si>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</si>
  <si>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</si>
  <si>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</si>
  <si>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</si>
  <si>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</si>
  <si>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</si>
  <si>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</si>
  <si>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</si>
  <si>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</si>
  <si>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</si>
  <si>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</si>
  <si>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</si>
  <si>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</si>
  <si>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</si>
  <si>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</si>
  <si>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</si>
  <si>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</si>
  <si>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</si>
  <si>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</si>
  <si>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</si>
  <si>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</si>
  <si>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</si>
  <si>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</si>
  <si>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</si>
  <si>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</si>
  <si>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</si>
  <si>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</si>
  <si>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</si>
  <si>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</si>
  <si>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</si>
  <si>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</si>
  <si>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</si>
  <si>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</si>
  <si>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</si>
  <si>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</si>
  <si>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</si>
  <si>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</si>
  <si>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</si>
  <si>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</si>
  <si>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</si>
  <si>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</si>
  <si>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</si>
  <si>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</si>
  <si>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</si>
  <si>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</si>
  <si>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</si>
  <si>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</si>
  <si>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</si>
  <si>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</si>
  <si>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</si>
  <si>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</si>
  <si>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</si>
  <si>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</si>
  <si>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</si>
  <si>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</si>
  <si>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</si>
  <si>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</si>
  <si>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</si>
  <si>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</si>
  <si>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</si>
  <si>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</si>
  <si>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</si>
  <si>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</si>
  <si>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</si>
  <si>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</si>
  <si>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</si>
  <si>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</si>
  <si>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</si>
  <si>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</si>
  <si>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</si>
  <si>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</si>
  <si>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</si>
  <si>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</si>
  <si>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</si>
  <si>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</si>
  <si>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</si>
  <si>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</si>
  <si>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</si>
  <si>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</si>
  <si>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</si>
  <si>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</si>
  <si>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</si>
  <si>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</si>
  <si>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</si>
  <si>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</si>
  <si>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</si>
  <si>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</si>
  <si>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</si>
  <si>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</si>
  <si>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</si>
  <si>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</si>
  <si>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</si>
  <si>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</si>
  <si>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</si>
  <si>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</si>
  <si>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</si>
  <si>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</si>
  <si>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</si>
  <si>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</si>
  <si>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</si>
  <si>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</si>
  <si>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</si>
  <si>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</si>
  <si>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</si>
  <si>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</si>
  <si>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</si>
  <si>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</si>
  <si>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</si>
  <si>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</si>
  <si>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</si>
  <si>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</si>
  <si>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</si>
  <si>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</si>
  <si>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</si>
  <si>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</si>
  <si>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</si>
  <si>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</si>
  <si>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</si>
  <si>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</si>
  <si>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</si>
  <si>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</si>
  <si>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</si>
  <si>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</si>
  <si>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</si>
  <si>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</si>
  <si>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</si>
  <si>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</si>
  <si>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</si>
  <si>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</si>
  <si>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</si>
  <si>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</si>
  <si>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</si>
  <si>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</si>
  <si>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</si>
  <si>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</si>
  <si>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</si>
  <si>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</si>
  <si>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</si>
  <si>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</si>
  <si>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</si>
  <si>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</si>
  <si>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</si>
  <si>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</si>
  <si>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</si>
  <si>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</si>
  <si>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</si>
  <si>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</si>
  <si>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</si>
  <si>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</si>
  <si>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</si>
  <si>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</si>
  <si>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</si>
  <si>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</si>
  <si>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</si>
  <si>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</si>
  <si>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</si>
  <si>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</si>
  <si>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</si>
  <si>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</si>
  <si>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</si>
  <si>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</si>
  <si>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</si>
  <si>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</si>
  <si>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</si>
  <si>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</si>
  <si>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</si>
  <si>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</si>
  <si>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</si>
  <si>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</si>
  <si>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</si>
  <si>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</si>
  <si>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</si>
  <si>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</si>
  <si>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</si>
  <si>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</si>
  <si>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</si>
  <si>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</si>
  <si>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</si>
  <si>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</si>
  <si>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</si>
  <si>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</si>
  <si>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</si>
  <si>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</si>
  <si>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</si>
  <si>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</si>
  <si>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</si>
  <si>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</si>
  <si>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</si>
  <si>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</si>
  <si>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</si>
  <si>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</si>
  <si>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</si>
  <si>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</si>
  <si>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</si>
  <si>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</si>
  <si>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</si>
  <si>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</si>
  <si>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</si>
  <si>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</si>
  <si>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</si>
  <si>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</si>
  <si>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</si>
  <si>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</si>
  <si>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</si>
  <si>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</si>
  <si>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</si>
  <si>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</si>
  <si>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</si>
  <si>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</si>
  <si>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</si>
  <si>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</si>
  <si>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</si>
  <si>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</si>
  <si>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</si>
  <si>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</si>
  <si>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</si>
  <si>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</si>
  <si>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</si>
  <si>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</si>
  <si>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</si>
  <si>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</si>
  <si>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</si>
  <si>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</si>
  <si>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</si>
  <si>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</si>
  <si>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</si>
  <si>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</si>
  <si>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</si>
  <si>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</si>
  <si>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</si>
  <si>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</si>
  <si>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</si>
  <si>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</si>
  <si>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</si>
  <si>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</si>
  <si>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</si>
  <si>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</si>
  <si>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</si>
  <si>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</si>
  <si>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</si>
  <si>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</si>
  <si>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</si>
  <si>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</si>
  <si>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</si>
  <si>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</si>
  <si>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</si>
  <si>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</si>
  <si>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</si>
  <si>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</si>
  <si>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</si>
  <si>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</si>
  <si>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</si>
  <si>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</si>
  <si>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</si>
  <si>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</si>
  <si>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</si>
  <si>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</si>
  <si>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</si>
  <si>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</si>
  <si>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</si>
  <si>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</si>
  <si>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</si>
  <si>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</si>
  <si>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</si>
  <si>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</si>
  <si>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</si>
  <si>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</si>
  <si>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</si>
  <si>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</si>
  <si>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</si>
  <si>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</si>
  <si>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</si>
  <si>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</si>
  <si>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</si>
  <si>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</si>
  <si>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</si>
  <si>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</si>
  <si>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</si>
  <si>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</si>
  <si>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</si>
  <si>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</si>
  <si>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</si>
  <si>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</si>
  <si>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</si>
  <si>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</si>
  <si>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</si>
  <si>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</si>
  <si>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</si>
  <si>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</si>
  <si>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</si>
  <si>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</si>
  <si>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</si>
  <si>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</si>
  <si>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</si>
  <si>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</si>
  <si>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</si>
  <si>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</si>
  <si>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</si>
  <si>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</si>
  <si>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</si>
  <si>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</si>
  <si>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</si>
  <si>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</si>
  <si>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</si>
  <si>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</si>
  <si>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</si>
  <si>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</si>
  <si>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</si>
  <si>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</si>
  <si>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</si>
  <si>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</si>
  <si>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</si>
  <si>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</si>
  <si>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</si>
  <si>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</si>
  <si>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</si>
  <si>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</si>
  <si>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</si>
  <si>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</si>
  <si>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</si>
  <si>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</si>
  <si>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</si>
  <si>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</si>
  <si>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</si>
  <si>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</si>
  <si>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</si>
  <si>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</si>
  <si>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</si>
  <si>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</si>
  <si>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</si>
  <si>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</si>
  <si>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</si>
  <si>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</si>
  <si>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</si>
  <si>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</si>
  <si>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</si>
  <si>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</si>
  <si>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</si>
  <si>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</si>
  <si>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</si>
  <si>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</si>
  <si>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</si>
  <si>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</si>
  <si>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</si>
  <si>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</si>
  <si>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</si>
  <si>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</si>
  <si>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</si>
  <si>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</si>
  <si>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</si>
  <si>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</si>
  <si>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</si>
  <si>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</si>
  <si>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</si>
  <si>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</si>
  <si>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</si>
  <si>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</si>
  <si>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</si>
  <si>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</si>
  <si>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</si>
  <si>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</si>
  <si>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</si>
  <si>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</si>
  <si>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</si>
  <si>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</si>
  <si>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</si>
  <si>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</si>
  <si>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</si>
  <si>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</si>
  <si>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</si>
  <si>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</si>
  <si>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</si>
  <si>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</si>
  <si>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</si>
  <si>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</si>
  <si>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</si>
  <si>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</si>
  <si>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</si>
  <si>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</si>
  <si>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</si>
  <si>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</si>
  <si>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</si>
  <si>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</si>
  <si>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</si>
  <si>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</si>
  <si>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</si>
  <si>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</si>
  <si>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</si>
  <si>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</si>
  <si>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</si>
  <si>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</si>
  <si>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</si>
  <si>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</si>
  <si>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</si>
  <si>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</si>
  <si>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</si>
  <si>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</si>
  <si>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</si>
  <si>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</si>
  <si>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</si>
  <si>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</si>
  <si>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</si>
  <si>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</si>
  <si>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</si>
  <si>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</si>
  <si>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</si>
  <si>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</si>
  <si>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</si>
  <si>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</si>
  <si>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</si>
  <si>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</si>
  <si>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</si>
  <si>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</si>
  <si>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</si>
  <si>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</si>
  <si>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</si>
  <si>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</si>
  <si>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</si>
  <si>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</si>
  <si>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</si>
  <si>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</si>
  <si>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</si>
  <si>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</si>
  <si>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</si>
  <si>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</si>
  <si>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</si>
  <si>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</si>
  <si>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</si>
  <si>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</si>
  <si>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</si>
  <si>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</si>
  <si>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</si>
  <si>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</si>
  <si>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</si>
  <si>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</si>
  <si>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</si>
  <si>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</si>
  <si>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</si>
  <si>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</si>
  <si>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</si>
  <si>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</si>
  <si>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</si>
  <si>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</si>
  <si>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</si>
  <si>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</si>
  <si>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</si>
  <si>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</si>
  <si>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</si>
  <si>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</si>
  <si>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</si>
  <si>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</si>
  <si>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</si>
  <si>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</si>
  <si>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</si>
  <si>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</si>
  <si>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</si>
  <si>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</si>
  <si>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</si>
  <si>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</si>
  <si>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</si>
  <si>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</si>
  <si>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</si>
  <si>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</si>
  <si>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</si>
  <si>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</si>
  <si>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</si>
  <si>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</si>
  <si>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</si>
  <si>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</si>
  <si>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</si>
  <si>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</si>
  <si>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</si>
  <si>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</si>
  <si>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</si>
  <si>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</si>
  <si>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</si>
  <si>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</si>
  <si>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</si>
  <si>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</si>
  <si>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</si>
  <si>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</si>
  <si>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</si>
  <si>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</si>
  <si>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</si>
  <si>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</si>
  <si>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</si>
  <si>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</si>
  <si>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</si>
  <si>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</si>
  <si>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</si>
  <si>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</si>
  <si>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</si>
  <si>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</si>
  <si>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</si>
  <si>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</si>
  <si>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</si>
  <si>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</si>
  <si>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</si>
  <si>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</si>
  <si>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</si>
  <si>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</si>
  <si>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</si>
  <si>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</si>
  <si>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</si>
  <si>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</si>
  <si>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</si>
  <si>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</si>
  <si>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</si>
  <si>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</si>
  <si>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</si>
  <si>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</si>
  <si>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</si>
  <si>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</si>
  <si>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</si>
  <si>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</si>
  <si>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</si>
  <si>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</si>
  <si>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</si>
  <si>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</si>
  <si>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</si>
  <si>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</si>
  <si>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</si>
  <si>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</si>
  <si>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</si>
  <si>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</si>
  <si>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</si>
  <si>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</si>
  <si>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</si>
  <si>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</si>
  <si>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</si>
  <si>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</si>
  <si>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</si>
  <si>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</si>
  <si>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</si>
  <si>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</si>
  <si>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</si>
  <si>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</si>
  <si>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</si>
  <si>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</si>
  <si>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</si>
  <si>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</si>
  <si>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</si>
  <si>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</si>
  <si>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</si>
  <si>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</si>
  <si>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</si>
  <si>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</si>
  <si>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</si>
  <si>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</si>
  <si>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</si>
  <si>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</si>
  <si>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</si>
  <si>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</si>
  <si>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</si>
  <si>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</si>
  <si>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</si>
  <si>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</si>
  <si>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</si>
  <si>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</si>
  <si>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</si>
  <si>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</si>
  <si>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</si>
  <si>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</si>
  <si>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</si>
  <si>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</si>
  <si>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</si>
  <si>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</si>
  <si>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</si>
  <si>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</si>
  <si>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</si>
  <si>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</si>
  <si>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</si>
  <si>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</si>
  <si>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</si>
  <si>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</si>
  <si>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</si>
  <si>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</si>
  <si>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</si>
  <si>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</si>
  <si>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</si>
  <si>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</si>
  <si>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</si>
  <si>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</si>
  <si>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</si>
  <si>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</si>
  <si>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</si>
  <si>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</si>
  <si>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</si>
  <si>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</si>
  <si>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</si>
  <si>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</si>
  <si>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</si>
  <si>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</si>
  <si>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</si>
  <si>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</si>
  <si>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</si>
  <si>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</si>
  <si>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</si>
  <si>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</si>
  <si>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</si>
  <si>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</si>
  <si>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</si>
  <si>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</si>
  <si>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</si>
  <si>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</si>
  <si>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</si>
  <si>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</si>
  <si>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</si>
  <si>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</si>
  <si>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</si>
  <si>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</si>
  <si>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</si>
  <si>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</si>
  <si>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</si>
  <si>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</si>
  <si>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</si>
  <si>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</si>
  <si>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</si>
  <si>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</si>
  <si>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</si>
  <si>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</si>
  <si>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</si>
  <si>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</si>
  <si>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</si>
  <si>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</si>
  <si>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</si>
  <si>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</si>
  <si>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</si>
  <si>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</si>
  <si>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</si>
  <si>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</si>
  <si>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</si>
  <si>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</si>
  <si>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</si>
  <si>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</si>
  <si>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</si>
  <si>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</si>
  <si>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</si>
  <si>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</si>
  <si>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</si>
  <si>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</si>
  <si>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</si>
  <si>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</si>
  <si>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</si>
  <si>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</si>
  <si>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</si>
  <si>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</si>
  <si>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</si>
  <si>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</si>
  <si>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</si>
  <si>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</si>
  <si>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</si>
  <si>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</si>
  <si>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</si>
  <si>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</si>
  <si>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</si>
  <si>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</si>
  <si>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</si>
  <si>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</si>
  <si>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</si>
  <si>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</si>
  <si>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</si>
  <si>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</si>
  <si>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</si>
  <si>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</si>
  <si>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</si>
  <si>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</si>
  <si>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</si>
  <si>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</si>
  <si>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</si>
  <si>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</si>
  <si>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</si>
  <si>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</si>
  <si>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</si>
  <si>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</si>
  <si>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</si>
  <si>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</si>
  <si>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</si>
  <si>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</si>
  <si>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</si>
  <si>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</si>
  <si>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</si>
  <si>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</si>
  <si>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</si>
  <si>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</si>
  <si>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</si>
  <si>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</si>
  <si>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</si>
  <si>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</si>
  <si>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</si>
  <si>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</si>
  <si>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</si>
  <si>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</si>
  <si>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</si>
  <si>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</si>
  <si>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</si>
  <si>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</si>
  <si>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</si>
  <si>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</si>
  <si>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</si>
  <si>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</si>
  <si>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</si>
  <si>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</si>
  <si>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</si>
  <si>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</si>
  <si>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</si>
  <si>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</si>
  <si>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</si>
  <si>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</si>
  <si>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</si>
  <si>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</si>
  <si>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</si>
  <si>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</si>
  <si>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</si>
  <si>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</si>
  <si>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</si>
  <si>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</si>
  <si>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</si>
  <si>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</si>
  <si>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</si>
  <si>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</si>
  <si>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</si>
  <si>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</si>
  <si>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</si>
  <si>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</si>
  <si>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</si>
  <si>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</si>
  <si>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</si>
  <si>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</si>
  <si>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</si>
  <si>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</si>
  <si>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</si>
  <si>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</si>
  <si>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</si>
  <si>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</si>
  <si>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</si>
  <si>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</si>
  <si>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</si>
  <si>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</si>
  <si>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</si>
  <si>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</si>
  <si>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</si>
  <si>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</si>
  <si>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</si>
  <si>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</si>
  <si>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</si>
  <si>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</si>
  <si>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</si>
  <si>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</si>
  <si>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</si>
  <si>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</si>
  <si>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</si>
  <si>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</si>
  <si>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</si>
  <si>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</si>
  <si>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</si>
  <si>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</si>
  <si>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</si>
  <si>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</si>
  <si>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</si>
  <si>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</si>
  <si>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</si>
  <si>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</si>
  <si>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</si>
  <si>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</si>
  <si>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</si>
  <si>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</si>
  <si>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</si>
  <si>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</si>
  <si>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</si>
  <si>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</si>
  <si>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</si>
  <si>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</si>
  <si>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</si>
  <si>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</si>
  <si>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</si>
  <si>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</si>
  <si>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</si>
  <si>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</si>
  <si>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</si>
  <si>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</si>
  <si>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</si>
  <si>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</si>
  <si>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</si>
  <si>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</si>
  <si>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</si>
  <si>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</si>
  <si>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</si>
  <si>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</si>
  <si>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</si>
  <si>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</si>
  <si>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</si>
  <si>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</si>
  <si>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</si>
  <si>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</si>
  <si>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</si>
  <si>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</si>
  <si>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</si>
  <si>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</si>
  <si>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</si>
  <si>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</si>
  <si>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</si>
  <si>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</si>
  <si>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</si>
  <si>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</si>
  <si>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</si>
  <si>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</si>
  <si>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</si>
  <si>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</si>
  <si>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</si>
  <si>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</si>
  <si>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</si>
  <si>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</si>
  <si>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</si>
  <si>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</si>
  <si>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</si>
  <si>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</si>
  <si>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</si>
  <si>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</si>
  <si>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</si>
  <si>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</si>
  <si>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Suscripción y legalización de convenios y/o contratos interadministrativos </t>
  </si>
  <si>
    <t>Número</t>
  </si>
  <si>
    <t xml:space="preserve">Construcción de las instalaciones de la Empresa de Servicios Públicos </t>
  </si>
  <si>
    <t xml:space="preserve">Dotación de las instalaciones de la Empresa de Servicios Públicos </t>
  </si>
  <si>
    <t>Estudio de cargas laborales para la ESPT</t>
  </si>
  <si>
    <t>Interventoria para estudio de cargas laborales para la ESPT</t>
  </si>
  <si>
    <t>Implementación del estudio técnico de cargas laborales para la ESPT</t>
  </si>
  <si>
    <t xml:space="preserve">Estudios y diseños para la construcción de las instalaciones de la Empresa de Servicios Públicos </t>
  </si>
  <si>
    <t xml:space="preserve">Interventoria para los estudios y diseños para la construcción de las instalaciones de la Empresa de Servicios Públicos </t>
  </si>
  <si>
    <t>Avaluo, Compra y legalización de predios</t>
  </si>
  <si>
    <t xml:space="preserve">Interventoría para la construcción de las instalaciones de la Empresa de Servicios Públicos </t>
  </si>
  <si>
    <t xml:space="preserve">Construcción del urbanismo de las instalaciones de la Empresa de Servicios Públicos </t>
  </si>
  <si>
    <t xml:space="preserve">Interventoría para la construcción del urbanismo de las instalaciones de la Empresa de Servicios Públicos </t>
  </si>
  <si>
    <t>Estudio de factibilidad tecnica, administrativa y financiera para la ESPT</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</si>
  <si>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</si>
  <si>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</si>
  <si>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</si>
  <si>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</si>
  <si>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</si>
  <si>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</si>
  <si>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</si>
  <si>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</si>
  <si>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</si>
  <si>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</si>
  <si>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</si>
  <si>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</si>
  <si>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</si>
  <si>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</si>
  <si>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</si>
  <si>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</si>
  <si>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</si>
  <si>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ELVA JEANNETTE CUEVAS BAUTISTA</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</si>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</sst>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8"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8"/>
      <color theme="3" tint="0.39997558519241921"/>
      <name val="Arial"/>
      <family val="2"/>
    </font>
    <font>
      <sz val="9"/>
      <color theme="3" tint="0.3999755851924192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5">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7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57" xfId="0" applyFont="1" applyFill="1" applyBorder="1" applyAlignment="1" applyProtection="1">
      <alignment horizontal="justify" vertical="center" wrapText="1"/>
    </xf>
    <xf numFmtId="0" fontId="37" fillId="0" borderId="57"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4" fillId="0" borderId="40" xfId="0" applyFont="1" applyFill="1" applyBorder="1" applyAlignment="1" applyProtection="1">
      <alignment horizontal="justify" vertical="center" wrapText="1"/>
    </xf>
    <xf numFmtId="0" fontId="64" fillId="0" borderId="40" xfId="0" applyFont="1" applyFill="1" applyBorder="1" applyAlignment="1" applyProtection="1">
      <alignment horizontal="center" vertical="center" wrapText="1"/>
    </xf>
    <xf numFmtId="0" fontId="65"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2" fontId="37" fillId="7" borderId="40"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28" fillId="7" borderId="84" xfId="0" applyNumberFormat="1" applyFont="1" applyFill="1" applyBorder="1" applyAlignment="1" applyProtection="1">
      <alignment horizontal="center" vertical="top" wrapText="1"/>
      <protection locked="0"/>
    </xf>
    <xf numFmtId="3" fontId="56" fillId="7" borderId="40" xfId="0" applyNumberFormat="1" applyFont="1" applyFill="1" applyBorder="1" applyAlignment="1" applyProtection="1">
      <alignment vertical="center" wrapText="1"/>
    </xf>
    <xf numFmtId="4" fontId="28" fillId="7" borderId="40" xfId="0" applyNumberFormat="1" applyFont="1" applyFill="1" applyBorder="1" applyAlignment="1" applyProtection="1">
      <alignment horizontal="center" vertical="center" textRotation="90" wrapText="1"/>
      <protection locked="0"/>
    </xf>
    <xf numFmtId="37" fontId="4" fillId="7" borderId="83" xfId="1" applyNumberFormat="1" applyFont="1" applyFill="1" applyBorder="1" applyAlignment="1">
      <alignment horizontal="center" vertical="center"/>
    </xf>
    <xf numFmtId="37" fontId="4" fillId="7" borderId="143" xfId="1" applyNumberFormat="1" applyFont="1" applyFill="1" applyBorder="1" applyAlignment="1">
      <alignment horizontal="center" vertical="center"/>
    </xf>
    <xf numFmtId="3" fontId="35" fillId="30" borderId="143" xfId="0" applyNumberFormat="1" applyFont="1" applyFill="1" applyBorder="1" applyAlignment="1" applyProtection="1">
      <alignment horizontal="center" vertical="center" wrapText="1"/>
    </xf>
    <xf numFmtId="3" fontId="28" fillId="29" borderId="143" xfId="0" applyNumberFormat="1" applyFont="1" applyFill="1" applyBorder="1" applyAlignment="1" applyProtection="1">
      <alignment horizontal="center" vertical="center" wrapText="1"/>
      <protection locked="0"/>
    </xf>
    <xf numFmtId="0" fontId="4" fillId="7" borderId="143" xfId="0" applyFont="1" applyFill="1" applyBorder="1" applyAlignment="1">
      <alignment horizontal="center" vertical="center"/>
    </xf>
    <xf numFmtId="3" fontId="28" fillId="29" borderId="144" xfId="0" applyNumberFormat="1" applyFont="1" applyFill="1" applyBorder="1" applyAlignment="1" applyProtection="1">
      <alignment horizontal="center" vertical="center" wrapText="1"/>
      <protection locked="0"/>
    </xf>
    <xf numFmtId="37" fontId="4" fillId="7" borderId="83" xfId="1" applyNumberFormat="1" applyFont="1" applyFill="1" applyBorder="1" applyAlignment="1" applyProtection="1">
      <alignment horizontal="center" vertical="center"/>
      <protection locked="0"/>
    </xf>
    <xf numFmtId="37" fontId="4" fillId="7" borderId="143" xfId="1" applyNumberFormat="1" applyFont="1" applyFill="1" applyBorder="1" applyAlignment="1" applyProtection="1">
      <alignment horizontal="center" vertical="center"/>
      <protection locked="0"/>
    </xf>
    <xf numFmtId="0" fontId="4" fillId="7" borderId="143" xfId="0" applyFont="1" applyFill="1" applyBorder="1" applyAlignment="1" applyProtection="1">
      <alignment horizontal="center" vertical="center"/>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7" fillId="8" borderId="63" xfId="0" applyFont="1" applyFill="1" applyBorder="1" applyAlignment="1">
      <alignment vertical="center"/>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5"/>
  <sheetViews>
    <sheetView showGridLines="0" tabSelected="1" topLeftCell="A3" zoomScale="110" zoomScaleNormal="110" workbookViewId="0">
      <selection activeCell="A3" sqref="A3"/>
    </sheetView>
  </sheetViews>
  <sheetFormatPr baseColWidth="10" defaultRowHeight="14.25" x14ac:dyDescent="0.2"/>
  <cols>
    <col min="1" max="1" width="4.5703125" style="121" customWidth="1"/>
    <col min="2" max="2" width="12.7109375" style="195" customWidth="1"/>
    <col min="3" max="3" width="14.7109375" style="195" customWidth="1"/>
    <col min="4" max="4" width="18.7109375"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41" width="6.85546875" style="197" bestFit="1" customWidth="1"/>
    <col min="42" max="42" width="8" style="197" bestFit="1" customWidth="1"/>
    <col min="43" max="43" width="6.85546875" style="197" bestFit="1" customWidth="1"/>
    <col min="44" max="44" width="5.7109375" style="197" bestFit="1" customWidth="1"/>
    <col min="45" max="46" width="8.7109375" style="197" bestFit="1" customWidth="1"/>
    <col min="47" max="47" width="5.7109375" style="197" bestFit="1" customWidth="1"/>
    <col min="4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1018" t="s">
        <v>2</v>
      </c>
      <c r="C2" s="1019"/>
      <c r="D2" s="1019"/>
      <c r="E2" s="1019"/>
      <c r="F2" s="1019"/>
      <c r="G2" s="1019"/>
      <c r="H2" s="1019"/>
      <c r="I2" s="1019"/>
      <c r="J2" s="1019"/>
      <c r="K2" s="1019"/>
      <c r="L2" s="1019"/>
      <c r="M2" s="1019"/>
      <c r="N2" s="1019"/>
      <c r="O2" s="1019"/>
      <c r="P2" s="1019"/>
      <c r="Q2" s="1019"/>
      <c r="R2" s="1019"/>
      <c r="S2" s="1019"/>
      <c r="T2" s="1019"/>
      <c r="U2" s="1019"/>
      <c r="V2" s="1019"/>
      <c r="W2" s="1019"/>
      <c r="X2" s="1019"/>
      <c r="Y2" s="1019"/>
      <c r="Z2" s="1019"/>
      <c r="AA2" s="1019"/>
      <c r="AB2" s="1019"/>
      <c r="AC2" s="1019"/>
      <c r="AD2" s="1019"/>
      <c r="AE2" s="1019"/>
      <c r="AF2" s="1019"/>
      <c r="AG2" s="1019"/>
      <c r="AH2" s="1019"/>
      <c r="AI2" s="1019"/>
      <c r="AJ2" s="1019"/>
      <c r="AK2" s="1019"/>
      <c r="AL2" s="1019"/>
      <c r="AM2" s="1019"/>
      <c r="AN2" s="1019"/>
      <c r="AO2" s="1019"/>
      <c r="AP2" s="1019"/>
      <c r="AQ2" s="1019"/>
      <c r="AR2" s="1019"/>
      <c r="AS2" s="1019"/>
      <c r="AT2" s="1019"/>
      <c r="AU2" s="1019"/>
      <c r="AV2" s="1019"/>
      <c r="AW2" s="1019"/>
      <c r="AX2" s="1019"/>
      <c r="AY2" s="1019"/>
      <c r="AZ2" s="1019"/>
      <c r="BA2" s="1019"/>
      <c r="BB2" s="1019"/>
      <c r="BC2" s="1020"/>
      <c r="BE2" s="956"/>
      <c r="BF2" s="958" t="s">
        <v>1669</v>
      </c>
      <c r="BG2" s="959"/>
      <c r="BH2" s="959"/>
      <c r="BI2" s="959"/>
      <c r="BJ2" s="959"/>
      <c r="BK2" s="959"/>
      <c r="BL2" s="959"/>
    </row>
    <row r="3" spans="1:64" ht="15.75" x14ac:dyDescent="0.2">
      <c r="B3" s="1033" t="s">
        <v>1960</v>
      </c>
      <c r="C3" s="1034"/>
      <c r="D3" s="1034"/>
      <c r="E3" s="1034"/>
      <c r="F3" s="1034"/>
      <c r="G3" s="1034"/>
      <c r="H3" s="1034"/>
      <c r="I3" s="1034"/>
      <c r="J3" s="1034"/>
      <c r="K3" s="1034"/>
      <c r="L3" s="1034"/>
      <c r="M3" s="897">
        <v>2020</v>
      </c>
      <c r="N3" s="898">
        <v>2019</v>
      </c>
      <c r="O3" s="899"/>
      <c r="P3" s="900"/>
      <c r="Q3" s="125" t="e">
        <f>VLOOKUP(N3,#REF!,2,0)</f>
        <v>#REF!</v>
      </c>
      <c r="R3" s="125">
        <f>VLOOKUP(N3,$N$311:$O$315,2,0)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57"/>
      <c r="BF3" s="958"/>
      <c r="BG3" s="959"/>
      <c r="BH3" s="959"/>
      <c r="BI3" s="959"/>
      <c r="BJ3" s="959"/>
      <c r="BK3" s="959"/>
      <c r="BL3" s="959"/>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1021" t="str">
        <f>VLOOKUP($D$9,'CONSOLIDADO PLAN DESARROLLO'!$DT$9:$DZ$62,3,0)</f>
        <v>E3. - Infraestructura, Planeación, Ambiente y Servicios Públicos</v>
      </c>
      <c r="D5" s="1021"/>
      <c r="E5" s="1021"/>
      <c r="F5" s="1021"/>
      <c r="G5" s="1021"/>
      <c r="H5" s="1021"/>
      <c r="I5" s="1022"/>
      <c r="J5" s="1023" t="s">
        <v>1671</v>
      </c>
      <c r="K5" s="1024"/>
      <c r="L5" s="1025" t="str">
        <f>VLOOKUP($D$9,'CONSOLIDADO PLAN DESARROLLO'!$DT$9:$DZ$62,5,0)</f>
        <v>Servicios Públicos</v>
      </c>
      <c r="M5" s="1025"/>
      <c r="N5" s="1025"/>
      <c r="O5" s="1025"/>
      <c r="P5" s="1025"/>
      <c r="Q5" s="1025"/>
      <c r="R5" s="1025"/>
      <c r="S5" s="1025"/>
      <c r="T5" s="1025"/>
      <c r="U5" s="1026"/>
      <c r="V5" s="1027" t="s">
        <v>1782</v>
      </c>
      <c r="W5" s="1028"/>
      <c r="X5" s="1028"/>
      <c r="Y5" s="1003"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1003"/>
      <c r="AA5" s="1003"/>
      <c r="AB5" s="1003"/>
      <c r="AC5" s="1003"/>
      <c r="AD5" s="1003"/>
      <c r="AE5" s="1003"/>
      <c r="AF5" s="1003"/>
      <c r="AG5" s="1003"/>
      <c r="AH5" s="1003"/>
      <c r="AI5" s="1003"/>
      <c r="AJ5" s="1003"/>
      <c r="AK5" s="1003"/>
      <c r="AL5" s="1003"/>
      <c r="AM5" s="1003"/>
      <c r="AN5" s="1003"/>
      <c r="AO5" s="1003"/>
      <c r="AP5" s="1003"/>
      <c r="AQ5" s="1003"/>
      <c r="AR5" s="1003"/>
      <c r="AS5" s="1003"/>
      <c r="AT5" s="1003"/>
      <c r="AU5" s="1003"/>
      <c r="AV5" s="1003"/>
      <c r="AW5" s="1003"/>
      <c r="AX5" s="1003"/>
      <c r="AY5" s="1003"/>
      <c r="AZ5" s="1003"/>
      <c r="BA5" s="1003"/>
      <c r="BB5" s="1003"/>
      <c r="BC5" s="1029"/>
    </row>
    <row r="6" spans="1:64" ht="15" customHeight="1" thickBot="1" x14ac:dyDescent="0.25">
      <c r="B6" s="132" t="s">
        <v>1672</v>
      </c>
      <c r="C6" s="1003" t="str">
        <f>VLOOKUP($D$9,'CONSOLIDADO PLAN DESARROLLO'!$DT$9:$DZ$62,6,0)</f>
        <v>E3.P_L - ACUEDUCTO, ALCANTARILLADO Y ASEO</v>
      </c>
      <c r="D6" s="1003"/>
      <c r="E6" s="1003"/>
      <c r="F6" s="1004"/>
      <c r="G6" s="960" t="s">
        <v>1784</v>
      </c>
      <c r="H6" s="961"/>
      <c r="I6" s="961"/>
      <c r="J6" s="961"/>
      <c r="K6" s="962" t="str">
        <f>VLOOKUP($D$9,'CONSOLIDADO PLAN DESARROLLO'!$DT$9:$DZ$62,7,0)</f>
        <v>Ampliar las coberturas los servicios públicos de Acueducto, Alcantarillado y Aseo</v>
      </c>
      <c r="L6" s="962"/>
      <c r="M6" s="962"/>
      <c r="N6" s="962"/>
      <c r="O6" s="962"/>
      <c r="P6" s="962"/>
      <c r="Q6" s="963"/>
      <c r="R6" s="1005" t="s">
        <v>1955</v>
      </c>
      <c r="S6" s="1006"/>
      <c r="T6" s="1006"/>
      <c r="U6" s="1006"/>
      <c r="V6" s="1007"/>
      <c r="W6" s="1007"/>
      <c r="X6" s="1007"/>
      <c r="Y6" s="1007"/>
      <c r="Z6" s="1007"/>
      <c r="AA6" s="1007"/>
      <c r="AB6" s="1007"/>
      <c r="AC6" s="1007"/>
      <c r="AD6" s="1007"/>
      <c r="AE6" s="1007"/>
      <c r="AF6" s="1007"/>
      <c r="AG6" s="1007"/>
      <c r="AH6" s="1007"/>
      <c r="AI6" s="1007"/>
      <c r="AJ6" s="1007"/>
      <c r="AK6" s="1008"/>
      <c r="AL6" s="1009" t="s">
        <v>1673</v>
      </c>
      <c r="AM6" s="1010"/>
      <c r="AN6" s="1010"/>
      <c r="AO6" s="1010"/>
      <c r="AP6" s="1010"/>
      <c r="AQ6" s="1010"/>
      <c r="AR6" s="1010"/>
      <c r="AS6" s="1010"/>
      <c r="AT6" s="1010"/>
      <c r="AU6" s="1010"/>
      <c r="AV6" s="1010"/>
      <c r="AW6" s="1010"/>
      <c r="AX6" s="1010"/>
      <c r="AY6" s="1010"/>
      <c r="AZ6" s="1010"/>
      <c r="BA6" s="1010"/>
      <c r="BB6" s="1010"/>
      <c r="BC6" s="1011"/>
    </row>
    <row r="7" spans="1:64" ht="36" customHeight="1" x14ac:dyDescent="0.2">
      <c r="B7" s="964" t="s">
        <v>1674</v>
      </c>
      <c r="C7" s="965"/>
      <c r="D7" s="1012" t="s">
        <v>1675</v>
      </c>
      <c r="E7" s="968" t="s">
        <v>1676</v>
      </c>
      <c r="F7" s="1014" t="s">
        <v>1677</v>
      </c>
      <c r="G7" s="1016" t="s">
        <v>1678</v>
      </c>
      <c r="H7" s="991" t="s">
        <v>1785</v>
      </c>
      <c r="I7" s="993" t="s">
        <v>1907</v>
      </c>
      <c r="J7" s="995">
        <f>+$N$3</f>
        <v>2019</v>
      </c>
      <c r="K7" s="997" t="s">
        <v>1680</v>
      </c>
      <c r="L7" s="999" t="s">
        <v>1946</v>
      </c>
      <c r="M7" s="133"/>
      <c r="N7" s="133"/>
      <c r="O7" s="133"/>
      <c r="P7" s="133"/>
      <c r="Q7" s="133"/>
      <c r="R7" s="1001" t="s">
        <v>1909</v>
      </c>
      <c r="S7" s="1002"/>
      <c r="T7" s="985" t="s">
        <v>1926</v>
      </c>
      <c r="U7" s="985"/>
      <c r="V7" s="985" t="s">
        <v>1910</v>
      </c>
      <c r="W7" s="985"/>
      <c r="X7" s="985" t="s">
        <v>1911</v>
      </c>
      <c r="Y7" s="985"/>
      <c r="Z7" s="990" t="s">
        <v>1908</v>
      </c>
      <c r="AA7" s="990"/>
      <c r="AB7" s="985" t="s">
        <v>36</v>
      </c>
      <c r="AC7" s="985"/>
      <c r="AD7" s="985" t="s">
        <v>1927</v>
      </c>
      <c r="AE7" s="985"/>
      <c r="AF7" s="985" t="s">
        <v>1912</v>
      </c>
      <c r="AG7" s="985"/>
      <c r="AH7" s="985" t="s">
        <v>1949</v>
      </c>
      <c r="AI7" s="985"/>
      <c r="AJ7" s="986" t="s">
        <v>1922</v>
      </c>
      <c r="AK7" s="987"/>
      <c r="AL7" s="988" t="s">
        <v>1681</v>
      </c>
      <c r="AM7" s="989"/>
      <c r="AN7" s="989"/>
      <c r="AO7" s="989"/>
      <c r="AP7" s="989"/>
      <c r="AQ7" s="989"/>
      <c r="AR7" s="989"/>
      <c r="AS7" s="989" t="s">
        <v>1682</v>
      </c>
      <c r="AT7" s="989"/>
      <c r="AU7" s="989"/>
      <c r="AV7" s="989" t="s">
        <v>1683</v>
      </c>
      <c r="AW7" s="989"/>
      <c r="AX7" s="989"/>
      <c r="AY7" s="989"/>
      <c r="AZ7" s="989"/>
      <c r="BA7" s="1032" t="s">
        <v>1684</v>
      </c>
      <c r="BB7" s="1030" t="s">
        <v>1950</v>
      </c>
      <c r="BC7" s="1031" t="s">
        <v>1686</v>
      </c>
    </row>
    <row r="8" spans="1:64" ht="57" customHeight="1" x14ac:dyDescent="0.2">
      <c r="B8" s="966"/>
      <c r="C8" s="967"/>
      <c r="D8" s="1013"/>
      <c r="E8" s="969"/>
      <c r="F8" s="1015"/>
      <c r="G8" s="1017"/>
      <c r="H8" s="992"/>
      <c r="I8" s="994"/>
      <c r="J8" s="996"/>
      <c r="K8" s="998"/>
      <c r="L8" s="1000"/>
      <c r="M8" s="133"/>
      <c r="N8" s="133"/>
      <c r="O8" s="133"/>
      <c r="P8" s="133"/>
      <c r="Q8" s="133"/>
      <c r="R8" s="27" t="s">
        <v>1951</v>
      </c>
      <c r="S8" s="28" t="s">
        <v>1952</v>
      </c>
      <c r="T8" s="29" t="s">
        <v>1951</v>
      </c>
      <c r="U8" s="28" t="s">
        <v>1952</v>
      </c>
      <c r="V8" s="29" t="s">
        <v>1951</v>
      </c>
      <c r="W8" s="28" t="s">
        <v>1952</v>
      </c>
      <c r="X8" s="29" t="s">
        <v>1951</v>
      </c>
      <c r="Y8" s="28" t="s">
        <v>1952</v>
      </c>
      <c r="Z8" s="29" t="s">
        <v>1951</v>
      </c>
      <c r="AA8" s="28" t="s">
        <v>1952</v>
      </c>
      <c r="AB8" s="29" t="s">
        <v>1951</v>
      </c>
      <c r="AC8" s="28" t="s">
        <v>1952</v>
      </c>
      <c r="AD8" s="29" t="s">
        <v>1951</v>
      </c>
      <c r="AE8" s="28" t="s">
        <v>1952</v>
      </c>
      <c r="AF8" s="29" t="s">
        <v>1951</v>
      </c>
      <c r="AG8" s="28" t="s">
        <v>1952</v>
      </c>
      <c r="AH8" s="29" t="s">
        <v>1951</v>
      </c>
      <c r="AI8" s="28" t="s">
        <v>1952</v>
      </c>
      <c r="AJ8" s="30" t="s">
        <v>1953</v>
      </c>
      <c r="AK8" s="31" t="s">
        <v>1954</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1032"/>
      <c r="BB8" s="1030"/>
      <c r="BC8" s="1031"/>
    </row>
    <row r="9" spans="1:64" ht="78" customHeight="1" x14ac:dyDescent="0.2">
      <c r="B9" s="970" t="s">
        <v>73</v>
      </c>
      <c r="C9" s="971"/>
      <c r="D9" s="886" t="s">
        <v>510</v>
      </c>
      <c r="E9" s="102" t="str">
        <f>VLOOKUP($D$9,'CONSOLIDADO PLAN DESARROLLO'!$EB$9:$EF$62,2,0)</f>
        <v>Acciones de fortalecimiento institucional de la Empresa de Servicios Públicos</v>
      </c>
      <c r="F9" s="37" t="str">
        <f>VLOOKUP($D$9,'CONSOLIDADO PLAN DESARROLLO'!$EB$9:$EF$62,3,0)</f>
        <v>No. de acciones adelantadas</v>
      </c>
      <c r="G9" s="98">
        <f>VLOOKUP($D$9,'CONSOLIDADO PLAN DESARROLLO'!$EB$9:$EF$62,4,0)</f>
        <v>0</v>
      </c>
      <c r="H9" s="98">
        <f>VLOOKUP($D$9,'CONSOLIDADO PLAN DESARROLLO'!$EB$9:$EF$62,5,0)</f>
        <v>4</v>
      </c>
      <c r="I9" s="977"/>
      <c r="J9" s="978"/>
      <c r="K9" s="887"/>
      <c r="L9" s="860"/>
      <c r="M9" s="133"/>
      <c r="N9" s="133"/>
      <c r="O9" s="133"/>
      <c r="P9" s="133"/>
      <c r="Q9" s="133"/>
      <c r="R9" s="134">
        <f>+R12+R21+R31+R40+R49+R58+R67+R76+R85+R94+R103+R112+R121+R130+R139+R148+R157+R166+R175+R184+R193</f>
        <v>0</v>
      </c>
      <c r="S9" s="135">
        <f t="shared" ref="S9:AZ9" si="0">+S12+S21+S31+S40+S49+S58+S67+S76+S85+S94+S103+S112+S121+S130+S139+S148+S157+S166+S175+S184+S193</f>
        <v>0</v>
      </c>
      <c r="T9" s="136">
        <f t="shared" si="0"/>
        <v>0</v>
      </c>
      <c r="U9" s="135">
        <f t="shared" si="0"/>
        <v>0</v>
      </c>
      <c r="V9" s="136">
        <f t="shared" si="0"/>
        <v>0</v>
      </c>
      <c r="W9" s="135">
        <f t="shared" si="0"/>
        <v>0</v>
      </c>
      <c r="X9" s="136">
        <f t="shared" si="0"/>
        <v>0</v>
      </c>
      <c r="Y9" s="135">
        <f t="shared" si="0"/>
        <v>0</v>
      </c>
      <c r="Z9" s="136">
        <f t="shared" si="0"/>
        <v>0</v>
      </c>
      <c r="AA9" s="135">
        <f t="shared" si="0"/>
        <v>0</v>
      </c>
      <c r="AB9" s="136">
        <f t="shared" si="0"/>
        <v>0</v>
      </c>
      <c r="AC9" s="135">
        <f t="shared" si="0"/>
        <v>0</v>
      </c>
      <c r="AD9" s="136">
        <f t="shared" si="0"/>
        <v>0</v>
      </c>
      <c r="AE9" s="135">
        <f t="shared" si="0"/>
        <v>0</v>
      </c>
      <c r="AF9" s="136">
        <f t="shared" si="0"/>
        <v>0</v>
      </c>
      <c r="AG9" s="135">
        <f t="shared" si="0"/>
        <v>0</v>
      </c>
      <c r="AH9" s="136">
        <f t="shared" ref="AH9:AI9" si="1">+AH12+AH21+AH31+AH40+AH49+AH58+AH67+AH76+AH85+AH94+AH103+AH112+AH121+AH130+AH139+AH148+AH157+AH166+AH175+AH184+AH193</f>
        <v>0</v>
      </c>
      <c r="AI9" s="135">
        <f t="shared" si="1"/>
        <v>0</v>
      </c>
      <c r="AJ9" s="137">
        <f t="shared" si="0"/>
        <v>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79" t="e">
        <f>VLOOKUP($D$9,#REF!,2,0)</f>
        <v>#REF!</v>
      </c>
      <c r="E10" s="980"/>
      <c r="F10" s="980"/>
      <c r="G10" s="980"/>
      <c r="H10" s="980"/>
      <c r="I10" s="980"/>
      <c r="J10" s="981"/>
      <c r="K10" s="38" t="e">
        <f>VLOOKUP($D$9,#REF!,3,0)</f>
        <v>#REF!</v>
      </c>
      <c r="L10" s="39" t="e">
        <f>VLOOKUP($D$9,#REF!,4,0)</f>
        <v>#REF!</v>
      </c>
      <c r="M10" s="40" t="e">
        <f>VLOOKUP($D$9,#REF!,5,0)</f>
        <v>#REF!</v>
      </c>
      <c r="N10" s="982" t="e">
        <f>VLOOKUP($D$9,#REF!,Q3,0)</f>
        <v>#REF!</v>
      </c>
      <c r="O10" s="983"/>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84"/>
      <c r="O11" s="984"/>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01">
        <v>1</v>
      </c>
      <c r="B12" s="161" t="s">
        <v>1704</v>
      </c>
      <c r="C12" s="162" t="s">
        <v>1705</v>
      </c>
      <c r="D12" s="163" t="s">
        <v>21</v>
      </c>
      <c r="E12" s="163" t="s">
        <v>1891</v>
      </c>
      <c r="F12" s="162" t="s">
        <v>1706</v>
      </c>
      <c r="G12" s="164" t="s">
        <v>1678</v>
      </c>
      <c r="H12" s="164" t="s">
        <v>1679</v>
      </c>
      <c r="I12" s="165" t="s">
        <v>1907</v>
      </c>
      <c r="J12" s="166">
        <f>+$N$3</f>
        <v>2019</v>
      </c>
      <c r="K12" s="164" t="s">
        <v>1924</v>
      </c>
      <c r="L12" s="165" t="s">
        <v>1947</v>
      </c>
      <c r="M12" s="162" t="s">
        <v>1707</v>
      </c>
      <c r="N12" s="162" t="s">
        <v>1708</v>
      </c>
      <c r="O12" s="162" t="s">
        <v>1709</v>
      </c>
      <c r="P12" s="162" t="s">
        <v>1956</v>
      </c>
      <c r="Q12" s="162" t="s">
        <v>1948</v>
      </c>
      <c r="R12" s="167">
        <f>SUM(R13:R19)</f>
        <v>0</v>
      </c>
      <c r="S12" s="168">
        <f t="shared" ref="S12:AJ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0</v>
      </c>
      <c r="AK12" s="173">
        <f>SUM(AK13:AK19)</f>
        <v>0</v>
      </c>
      <c r="AL12" s="866"/>
      <c r="AM12" s="867"/>
      <c r="AN12" s="867"/>
      <c r="AO12" s="867"/>
      <c r="AP12" s="867"/>
      <c r="AQ12" s="867"/>
      <c r="AR12" s="868"/>
      <c r="AS12" s="869"/>
      <c r="AT12" s="867"/>
      <c r="AU12" s="868"/>
      <c r="AV12" s="869"/>
      <c r="AW12" s="867"/>
      <c r="AX12" s="867"/>
      <c r="AY12" s="867"/>
      <c r="AZ12" s="870"/>
      <c r="BA12" s="44" t="s">
        <v>1684</v>
      </c>
      <c r="BB12" s="44" t="s">
        <v>1950</v>
      </c>
      <c r="BC12" s="45" t="s">
        <v>1686</v>
      </c>
    </row>
    <row r="13" spans="1:64" ht="33.75" x14ac:dyDescent="0.2">
      <c r="A13" s="902"/>
      <c r="B13" s="904" t="str">
        <f>VLOOKUP($D$9,'PROYECTOS REGISTRADOS'!$A$2:$D$82,4,0)</f>
        <v>Fortalecimiento Institucional de la Empresa de Servicios Públicos del Municipio de Tocancipá, Cundinamarca, Centro Oriente</v>
      </c>
      <c r="C13" s="907" t="str">
        <f>VLOOKUP($D$9,'PROYECTOS REGISTRADOS'!$A$2:$D$82,3,0)</f>
        <v>2016-25817-0048</v>
      </c>
      <c r="D13" s="947" t="s">
        <v>1440</v>
      </c>
      <c r="E13" s="913" t="str">
        <f>IF(D13=0,"0-0",(VLOOKUP(D13,'CONSOLIDADO PLAN DESARROLLO'!$EL$9:$ET$304,2,0)))</f>
        <v>Diseñar y construir las instalaciones de la empresa de servicios públicos</v>
      </c>
      <c r="F13" s="916" t="str">
        <f>IF(D13=0,"0-0",(VLOOKUP(D13,'CONSOLIDADO PLAN DESARROLLO'!$EL$9:$ET$304,3,0)))</f>
        <v>No. Diseños</v>
      </c>
      <c r="G13" s="919">
        <f>IF(D13=0,"0-0",(VLOOKUP(D13,'CONSOLIDADO PLAN DESARROLLO'!$EL$9:$ET$304,4,0)))</f>
        <v>0</v>
      </c>
      <c r="H13" s="922">
        <f>IF(D13=0,"0-0",(VLOOKUP(D13,'CONSOLIDADO PLAN DESARROLLO'!$EL$9:$ET$304,5,0)))</f>
        <v>1</v>
      </c>
      <c r="I13" s="925">
        <f>IF(D13=0,"0-0",(VLOOKUP(D13,'CONSOLIDADO PLAN DESARROLLO'!$EL$9:$ET$304,$R$3,0)))</f>
        <v>0</v>
      </c>
      <c r="J13" s="926"/>
      <c r="K13" s="972"/>
      <c r="L13" s="940"/>
      <c r="M13" s="805" t="s">
        <v>1928</v>
      </c>
      <c r="N13" s="804" t="s">
        <v>1929</v>
      </c>
      <c r="O13" s="806">
        <v>1</v>
      </c>
      <c r="P13" s="47"/>
      <c r="Q13" s="47"/>
      <c r="R13" s="950">
        <f>VLOOKUP($D13,'[4]Tablero Logro Metas 2020'!$AK$7:$AS$302,3,0)</f>
        <v>0</v>
      </c>
      <c r="S13" s="48"/>
      <c r="T13" s="953">
        <f>VLOOKUP($D13,'[4]Tablero Logro Metas 2020'!$AK$7:$AS$302,4,0)</f>
        <v>0</v>
      </c>
      <c r="U13" s="48"/>
      <c r="V13" s="953">
        <f>VLOOKUP($D13,'[4]Tablero Logro Metas 2020'!$AK$7:$AS$302,5,0)</f>
        <v>0</v>
      </c>
      <c r="W13" s="48"/>
      <c r="X13" s="953">
        <f>VLOOKUP($D13,'[4]Tablero Logro Metas 2020'!$AK$7:$AS$302,6,0)</f>
        <v>0</v>
      </c>
      <c r="Y13" s="48"/>
      <c r="Z13" s="953">
        <f>VLOOKUP($D13,'[4]Tablero Logro Metas 2020'!$AK$7:$AS$302,7,0)</f>
        <v>0</v>
      </c>
      <c r="AA13" s="48"/>
      <c r="AB13" s="953">
        <f>VLOOKUP($D13,'[4]Tablero Logro Metas 2020'!$AK$7:$AS$302,8,0)</f>
        <v>0</v>
      </c>
      <c r="AC13" s="48"/>
      <c r="AD13" s="953">
        <f>VLOOKUP($D13,'[4]Tablero Logro Metas 2020'!$AK$7:$AS$302,9,0)</f>
        <v>0</v>
      </c>
      <c r="AE13" s="48"/>
      <c r="AF13" s="931"/>
      <c r="AG13" s="48"/>
      <c r="AH13" s="931"/>
      <c r="AI13" s="48"/>
      <c r="AJ13" s="934">
        <f>+R13+T13+V13+X13+Z13+AB13+AD13+AF13+AH13</f>
        <v>0</v>
      </c>
      <c r="AK13" s="103">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33.75" x14ac:dyDescent="0.2">
      <c r="A14" s="902"/>
      <c r="B14" s="904"/>
      <c r="C14" s="907"/>
      <c r="D14" s="947"/>
      <c r="E14" s="914"/>
      <c r="F14" s="916"/>
      <c r="G14" s="919"/>
      <c r="H14" s="922"/>
      <c r="I14" s="927"/>
      <c r="J14" s="928"/>
      <c r="K14" s="972"/>
      <c r="L14" s="941"/>
      <c r="M14" s="805" t="s">
        <v>1935</v>
      </c>
      <c r="N14" s="804" t="s">
        <v>1929</v>
      </c>
      <c r="O14" s="806">
        <v>1</v>
      </c>
      <c r="P14" s="47"/>
      <c r="Q14" s="47"/>
      <c r="R14" s="951"/>
      <c r="S14" s="48"/>
      <c r="T14" s="954"/>
      <c r="U14" s="48"/>
      <c r="V14" s="954"/>
      <c r="W14" s="48"/>
      <c r="X14" s="954"/>
      <c r="Y14" s="48"/>
      <c r="Z14" s="954"/>
      <c r="AA14" s="48"/>
      <c r="AB14" s="954"/>
      <c r="AC14" s="48"/>
      <c r="AD14" s="954"/>
      <c r="AE14" s="48"/>
      <c r="AF14" s="932"/>
      <c r="AG14" s="48"/>
      <c r="AH14" s="932"/>
      <c r="AI14" s="48"/>
      <c r="AJ14" s="935"/>
      <c r="AK14" s="103">
        <f t="shared" ref="AK14:AK18" si="5">AC14+AE14+AG14+S14+U14+W14+Y14+AA14+AI14</f>
        <v>0</v>
      </c>
      <c r="AL14" s="51"/>
      <c r="AM14" s="52"/>
      <c r="AN14" s="52"/>
      <c r="AO14" s="52"/>
      <c r="AP14" s="52"/>
      <c r="AQ14" s="52"/>
      <c r="AR14" s="53">
        <f t="shared" ref="AR14:AR15" si="6">SUM(AL14:AQ14)</f>
        <v>0</v>
      </c>
      <c r="AS14" s="54"/>
      <c r="AT14" s="52"/>
      <c r="AU14" s="53">
        <f t="shared" ref="AU14:AU15" si="7">SUM(AS14:AT14)</f>
        <v>0</v>
      </c>
      <c r="AV14" s="54"/>
      <c r="AW14" s="52"/>
      <c r="AX14" s="52"/>
      <c r="AY14" s="52"/>
      <c r="AZ14" s="55"/>
      <c r="BA14" s="56"/>
      <c r="BB14" s="56"/>
      <c r="BC14" s="57"/>
    </row>
    <row r="15" spans="1:64" ht="45" x14ac:dyDescent="0.2">
      <c r="A15" s="902"/>
      <c r="B15" s="904"/>
      <c r="C15" s="907"/>
      <c r="D15" s="947"/>
      <c r="E15" s="914"/>
      <c r="F15" s="916"/>
      <c r="G15" s="919"/>
      <c r="H15" s="922"/>
      <c r="I15" s="927"/>
      <c r="J15" s="928"/>
      <c r="K15" s="972"/>
      <c r="L15" s="941"/>
      <c r="M15" s="805" t="s">
        <v>1936</v>
      </c>
      <c r="N15" s="804" t="s">
        <v>1929</v>
      </c>
      <c r="O15" s="806">
        <v>1</v>
      </c>
      <c r="P15" s="47"/>
      <c r="Q15" s="47"/>
      <c r="R15" s="951"/>
      <c r="S15" s="48"/>
      <c r="T15" s="954"/>
      <c r="U15" s="48"/>
      <c r="V15" s="954"/>
      <c r="W15" s="48"/>
      <c r="X15" s="954"/>
      <c r="Y15" s="48"/>
      <c r="Z15" s="954"/>
      <c r="AA15" s="48"/>
      <c r="AB15" s="954"/>
      <c r="AC15" s="48"/>
      <c r="AD15" s="954"/>
      <c r="AE15" s="48"/>
      <c r="AF15" s="932"/>
      <c r="AG15" s="48"/>
      <c r="AH15" s="932"/>
      <c r="AI15" s="48"/>
      <c r="AJ15" s="935"/>
      <c r="AK15" s="103">
        <f t="shared" si="5"/>
        <v>0</v>
      </c>
      <c r="AL15" s="51"/>
      <c r="AM15" s="52"/>
      <c r="AN15" s="52"/>
      <c r="AO15" s="52"/>
      <c r="AP15" s="52"/>
      <c r="AQ15" s="52"/>
      <c r="AR15" s="53">
        <f t="shared" si="6"/>
        <v>0</v>
      </c>
      <c r="AS15" s="54"/>
      <c r="AT15" s="52"/>
      <c r="AU15" s="53">
        <f t="shared" si="7"/>
        <v>0</v>
      </c>
      <c r="AV15" s="54"/>
      <c r="AW15" s="52"/>
      <c r="AX15" s="52"/>
      <c r="AY15" s="52"/>
      <c r="AZ15" s="55"/>
      <c r="BA15" s="56"/>
      <c r="BB15" s="56"/>
      <c r="BC15" s="57"/>
    </row>
    <row r="16" spans="1:64" ht="17.25" customHeight="1" x14ac:dyDescent="0.2">
      <c r="A16" s="902"/>
      <c r="B16" s="904"/>
      <c r="C16" s="907"/>
      <c r="D16" s="947"/>
      <c r="E16" s="914"/>
      <c r="F16" s="916"/>
      <c r="G16" s="919"/>
      <c r="H16" s="922"/>
      <c r="I16" s="927"/>
      <c r="J16" s="928"/>
      <c r="K16" s="972"/>
      <c r="L16" s="941"/>
      <c r="M16" s="174"/>
      <c r="N16" s="175"/>
      <c r="O16" s="176"/>
      <c r="P16" s="47"/>
      <c r="Q16" s="47"/>
      <c r="R16" s="951"/>
      <c r="S16" s="48"/>
      <c r="T16" s="954"/>
      <c r="U16" s="49"/>
      <c r="V16" s="954"/>
      <c r="W16" s="49"/>
      <c r="X16" s="954"/>
      <c r="Y16" s="49"/>
      <c r="Z16" s="954"/>
      <c r="AA16" s="49"/>
      <c r="AB16" s="954"/>
      <c r="AC16" s="49"/>
      <c r="AD16" s="954"/>
      <c r="AE16" s="49"/>
      <c r="AF16" s="932"/>
      <c r="AG16" s="50"/>
      <c r="AH16" s="932"/>
      <c r="AI16" s="49"/>
      <c r="AJ16" s="935"/>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02"/>
      <c r="B17" s="904"/>
      <c r="C17" s="907"/>
      <c r="D17" s="947"/>
      <c r="E17" s="914"/>
      <c r="F17" s="916"/>
      <c r="G17" s="919"/>
      <c r="H17" s="922"/>
      <c r="I17" s="927"/>
      <c r="J17" s="928"/>
      <c r="K17" s="972"/>
      <c r="L17" s="941"/>
      <c r="M17" s="174"/>
      <c r="N17" s="175"/>
      <c r="O17" s="176"/>
      <c r="P17" s="47"/>
      <c r="Q17" s="47"/>
      <c r="R17" s="951"/>
      <c r="S17" s="48"/>
      <c r="T17" s="954"/>
      <c r="U17" s="49"/>
      <c r="V17" s="954"/>
      <c r="W17" s="49"/>
      <c r="X17" s="954"/>
      <c r="Y17" s="49"/>
      <c r="Z17" s="954"/>
      <c r="AA17" s="49"/>
      <c r="AB17" s="954"/>
      <c r="AC17" s="49"/>
      <c r="AD17" s="954"/>
      <c r="AE17" s="49"/>
      <c r="AF17" s="932"/>
      <c r="AG17" s="50"/>
      <c r="AH17" s="932"/>
      <c r="AI17" s="49"/>
      <c r="AJ17" s="935"/>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02"/>
      <c r="B18" s="905"/>
      <c r="C18" s="908"/>
      <c r="D18" s="948"/>
      <c r="E18" s="914"/>
      <c r="F18" s="917"/>
      <c r="G18" s="920"/>
      <c r="H18" s="923"/>
      <c r="I18" s="927"/>
      <c r="J18" s="928"/>
      <c r="K18" s="973"/>
      <c r="L18" s="941"/>
      <c r="M18" s="177"/>
      <c r="N18" s="178"/>
      <c r="O18" s="179"/>
      <c r="P18" s="107"/>
      <c r="Q18" s="107"/>
      <c r="R18" s="951"/>
      <c r="S18" s="108"/>
      <c r="T18" s="954"/>
      <c r="U18" s="109"/>
      <c r="V18" s="954"/>
      <c r="W18" s="109"/>
      <c r="X18" s="954"/>
      <c r="Y18" s="109"/>
      <c r="Z18" s="954"/>
      <c r="AA18" s="109"/>
      <c r="AB18" s="954"/>
      <c r="AC18" s="109"/>
      <c r="AD18" s="954"/>
      <c r="AE18" s="109"/>
      <c r="AF18" s="932"/>
      <c r="AG18" s="110"/>
      <c r="AH18" s="932"/>
      <c r="AI18" s="109"/>
      <c r="AJ18" s="936"/>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03"/>
      <c r="B19" s="906"/>
      <c r="C19" s="909"/>
      <c r="D19" s="949"/>
      <c r="E19" s="915"/>
      <c r="F19" s="918"/>
      <c r="G19" s="921"/>
      <c r="H19" s="924"/>
      <c r="I19" s="929"/>
      <c r="J19" s="930"/>
      <c r="K19" s="974"/>
      <c r="L19" s="942"/>
      <c r="M19" s="180"/>
      <c r="N19" s="181"/>
      <c r="O19" s="182"/>
      <c r="P19" s="117"/>
      <c r="Q19" s="117"/>
      <c r="R19" s="952"/>
      <c r="S19" s="183"/>
      <c r="T19" s="955"/>
      <c r="U19" s="184"/>
      <c r="V19" s="955"/>
      <c r="W19" s="184"/>
      <c r="X19" s="955"/>
      <c r="Y19" s="184"/>
      <c r="Z19" s="955"/>
      <c r="AA19" s="184"/>
      <c r="AB19" s="955"/>
      <c r="AC19" s="184"/>
      <c r="AD19" s="955"/>
      <c r="AE19" s="184"/>
      <c r="AF19" s="933"/>
      <c r="AG19" s="185"/>
      <c r="AH19" s="933"/>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46"/>
      <c r="J20" s="946"/>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01">
        <v>2</v>
      </c>
      <c r="B21" s="161" t="s">
        <v>1704</v>
      </c>
      <c r="C21" s="162" t="s">
        <v>1705</v>
      </c>
      <c r="D21" s="163" t="s">
        <v>21</v>
      </c>
      <c r="E21" s="163" t="s">
        <v>1891</v>
      </c>
      <c r="F21" s="162" t="s">
        <v>1706</v>
      </c>
      <c r="G21" s="164" t="s">
        <v>1678</v>
      </c>
      <c r="H21" s="164" t="s">
        <v>1679</v>
      </c>
      <c r="I21" s="165" t="s">
        <v>1907</v>
      </c>
      <c r="J21" s="166">
        <f>+$N$3</f>
        <v>2019</v>
      </c>
      <c r="K21" s="164" t="s">
        <v>1924</v>
      </c>
      <c r="L21" s="165" t="s">
        <v>1947</v>
      </c>
      <c r="M21" s="162" t="s">
        <v>1707</v>
      </c>
      <c r="N21" s="162" t="s">
        <v>1708</v>
      </c>
      <c r="O21" s="162" t="s">
        <v>1709</v>
      </c>
      <c r="P21" s="162" t="s">
        <v>1956</v>
      </c>
      <c r="Q21" s="162" t="s">
        <v>1948</v>
      </c>
      <c r="R21" s="167">
        <f t="shared" ref="R21:AJ21" si="8">SUM(R22:R29)</f>
        <v>0</v>
      </c>
      <c r="S21" s="168">
        <f t="shared" si="8"/>
        <v>0</v>
      </c>
      <c r="T21" s="169">
        <f t="shared" si="8"/>
        <v>0</v>
      </c>
      <c r="U21" s="170">
        <f t="shared" si="8"/>
        <v>0</v>
      </c>
      <c r="V21" s="169">
        <f t="shared" si="8"/>
        <v>0</v>
      </c>
      <c r="W21" s="170">
        <f t="shared" si="8"/>
        <v>0</v>
      </c>
      <c r="X21" s="169">
        <f t="shared" si="8"/>
        <v>0</v>
      </c>
      <c r="Y21" s="170">
        <f t="shared" si="8"/>
        <v>0</v>
      </c>
      <c r="Z21" s="169">
        <f t="shared" si="8"/>
        <v>0</v>
      </c>
      <c r="AA21" s="170">
        <f t="shared" si="8"/>
        <v>0</v>
      </c>
      <c r="AB21" s="169">
        <f t="shared" si="8"/>
        <v>0</v>
      </c>
      <c r="AC21" s="170">
        <f t="shared" si="8"/>
        <v>0</v>
      </c>
      <c r="AD21" s="169">
        <f t="shared" si="8"/>
        <v>0</v>
      </c>
      <c r="AE21" s="170">
        <f t="shared" si="8"/>
        <v>0</v>
      </c>
      <c r="AF21" s="169">
        <f t="shared" si="8"/>
        <v>0</v>
      </c>
      <c r="AG21" s="171">
        <f t="shared" si="8"/>
        <v>0</v>
      </c>
      <c r="AH21" s="169">
        <f t="shared" si="8"/>
        <v>0</v>
      </c>
      <c r="AI21" s="170">
        <f t="shared" si="8"/>
        <v>0</v>
      </c>
      <c r="AJ21" s="172">
        <f t="shared" si="8"/>
        <v>0</v>
      </c>
      <c r="AK21" s="173">
        <f>SUM(AK22:AK29)</f>
        <v>0</v>
      </c>
      <c r="AL21" s="866"/>
      <c r="AM21" s="867"/>
      <c r="AN21" s="867"/>
      <c r="AO21" s="867"/>
      <c r="AP21" s="867"/>
      <c r="AQ21" s="867"/>
      <c r="AR21" s="868"/>
      <c r="AS21" s="869"/>
      <c r="AT21" s="867"/>
      <c r="AU21" s="868"/>
      <c r="AV21" s="869"/>
      <c r="AW21" s="867"/>
      <c r="AX21" s="867"/>
      <c r="AY21" s="867"/>
      <c r="AZ21" s="870"/>
      <c r="BA21" s="44" t="s">
        <v>1684</v>
      </c>
      <c r="BB21" s="44" t="s">
        <v>1950</v>
      </c>
      <c r="BC21" s="45" t="s">
        <v>1686</v>
      </c>
    </row>
    <row r="22" spans="1:55" ht="33.75" x14ac:dyDescent="0.2">
      <c r="A22" s="902"/>
      <c r="B22" s="904" t="str">
        <f>VLOOKUP($D$9,'PROYECTOS REGISTRADOS'!$A$2:$D$82,4,0)</f>
        <v>Fortalecimiento Institucional de la Empresa de Servicios Públicos del Municipio de Tocancipá, Cundinamarca, Centro Oriente</v>
      </c>
      <c r="C22" s="907" t="str">
        <f>VLOOKUP($D$9,'PROYECTOS REGISTRADOS'!$A$2:$D$82,3,0)</f>
        <v>2016-25817-0048</v>
      </c>
      <c r="D22" s="947" t="s">
        <v>1443</v>
      </c>
      <c r="E22" s="913" t="str">
        <f>IF(D22=0,"0-0",(VLOOKUP(D22,'CONSOLIDADO PLAN DESARROLLO'!$EL$9:$ET$304,2,0)))</f>
        <v>Diseñar y construir las instalaciones de la empresa de servicios públicos</v>
      </c>
      <c r="F22" s="916" t="str">
        <f>IF(D22=0,"0-0",(VLOOKUP(D22,'CONSOLIDADO PLAN DESARROLLO'!$EL$9:$ET$304,3,0)))</f>
        <v>No. de nuevas instalaciones construidas de la ESPT</v>
      </c>
      <c r="G22" s="919">
        <f>IF(D22=0,"0-0",(VLOOKUP(D22,'CONSOLIDADO PLAN DESARROLLO'!$EL$9:$ET$304,4,0)))</f>
        <v>0</v>
      </c>
      <c r="H22" s="922">
        <f>IF(D22=0,"0-0",(VLOOKUP(D22,'CONSOLIDADO PLAN DESARROLLO'!$EL$9:$ET$304,5,0)))</f>
        <v>1</v>
      </c>
      <c r="I22" s="925">
        <f>IF(D22=0,"0-0",(VLOOKUP(D22,'CONSOLIDADO PLAN DESARROLLO'!$EL$9:$ET$304,$R$3,0)))</f>
        <v>0.6</v>
      </c>
      <c r="J22" s="926"/>
      <c r="K22" s="973"/>
      <c r="L22" s="940"/>
      <c r="M22" s="805" t="s">
        <v>1928</v>
      </c>
      <c r="N22" s="804" t="s">
        <v>1929</v>
      </c>
      <c r="O22" s="806">
        <v>1</v>
      </c>
      <c r="P22" s="47"/>
      <c r="Q22" s="47"/>
      <c r="R22" s="950">
        <f>VLOOKUP($D22,'[4]Tablero Logro Metas 2020'!$AK$7:$AS$302,3,0)</f>
        <v>0</v>
      </c>
      <c r="S22" s="48"/>
      <c r="T22" s="953">
        <f>VLOOKUP($D22,'[4]Tablero Logro Metas 2020'!$AK$7:$AS$302,4,0)</f>
        <v>0</v>
      </c>
      <c r="U22" s="48"/>
      <c r="V22" s="953">
        <f>VLOOKUP($D22,'[4]Tablero Logro Metas 2020'!$AK$7:$AS$302,5,0)</f>
        <v>0</v>
      </c>
      <c r="W22" s="48"/>
      <c r="X22" s="953">
        <f>VLOOKUP($D22,'[4]Tablero Logro Metas 2020'!$AK$7:$AS$302,6,0)</f>
        <v>0</v>
      </c>
      <c r="Y22" s="48"/>
      <c r="Z22" s="953">
        <f>VLOOKUP($D22,'[4]Tablero Logro Metas 2020'!$AK$7:$AS$302,7,0)</f>
        <v>0</v>
      </c>
      <c r="AA22" s="48"/>
      <c r="AB22" s="953">
        <f>VLOOKUP($D22,'[4]Tablero Logro Metas 2020'!$AK$7:$AS$302,8,0)</f>
        <v>0</v>
      </c>
      <c r="AC22" s="48"/>
      <c r="AD22" s="953">
        <f>VLOOKUP($D22,'[4]Tablero Logro Metas 2020'!$AK$7:$AS$302,9,0)</f>
        <v>0</v>
      </c>
      <c r="AE22" s="48"/>
      <c r="AF22" s="931"/>
      <c r="AG22" s="48"/>
      <c r="AH22" s="931"/>
      <c r="AI22" s="48"/>
      <c r="AJ22" s="934">
        <f>+R22+T22+V22+X22+Z22+AB22+AD22+AF22+AH22</f>
        <v>0</v>
      </c>
      <c r="AK22" s="103">
        <f>AC22+AE22+AG22+S22+U22+W22+Y22+AA22+AI22</f>
        <v>0</v>
      </c>
      <c r="AL22" s="51"/>
      <c r="AM22" s="52"/>
      <c r="AN22" s="52"/>
      <c r="AO22" s="52"/>
      <c r="AP22" s="52"/>
      <c r="AQ22" s="52"/>
      <c r="AR22" s="53">
        <f t="shared" ref="AR22" si="9">SUM(AL22:AQ22)</f>
        <v>0</v>
      </c>
      <c r="AS22" s="54"/>
      <c r="AT22" s="52"/>
      <c r="AU22" s="53">
        <f t="shared" ref="AU22" si="10">SUM(AS22:AT22)</f>
        <v>0</v>
      </c>
      <c r="AV22" s="54"/>
      <c r="AW22" s="52"/>
      <c r="AX22" s="52"/>
      <c r="AY22" s="52"/>
      <c r="AZ22" s="55"/>
      <c r="BA22" s="56"/>
      <c r="BB22" s="56"/>
      <c r="BC22" s="57"/>
    </row>
    <row r="23" spans="1:55" ht="22.5" x14ac:dyDescent="0.2">
      <c r="A23" s="902"/>
      <c r="B23" s="904"/>
      <c r="C23" s="907"/>
      <c r="D23" s="947"/>
      <c r="E23" s="914"/>
      <c r="F23" s="916"/>
      <c r="G23" s="919"/>
      <c r="H23" s="922"/>
      <c r="I23" s="927"/>
      <c r="J23" s="928"/>
      <c r="K23" s="975"/>
      <c r="L23" s="941"/>
      <c r="M23" s="805" t="s">
        <v>1937</v>
      </c>
      <c r="N23" s="804" t="s">
        <v>1929</v>
      </c>
      <c r="O23" s="806">
        <v>1</v>
      </c>
      <c r="P23" s="47"/>
      <c r="Q23" s="47"/>
      <c r="R23" s="951"/>
      <c r="S23" s="48"/>
      <c r="T23" s="954"/>
      <c r="U23" s="48"/>
      <c r="V23" s="954"/>
      <c r="W23" s="48"/>
      <c r="X23" s="954"/>
      <c r="Y23" s="48"/>
      <c r="Z23" s="954"/>
      <c r="AA23" s="48"/>
      <c r="AB23" s="954"/>
      <c r="AC23" s="48"/>
      <c r="AD23" s="954"/>
      <c r="AE23" s="48"/>
      <c r="AF23" s="932"/>
      <c r="AG23" s="48"/>
      <c r="AH23" s="932"/>
      <c r="AI23" s="48"/>
      <c r="AJ23" s="935"/>
      <c r="AK23" s="103">
        <f t="shared" ref="AK23:AK28" si="11">AC23+AE23+AG23+S23+U23+W23+Y23+AA23+AI23</f>
        <v>0</v>
      </c>
      <c r="AL23" s="51"/>
      <c r="AM23" s="52"/>
      <c r="AN23" s="52"/>
      <c r="AO23" s="52"/>
      <c r="AP23" s="52"/>
      <c r="AQ23" s="52"/>
      <c r="AR23" s="53">
        <f t="shared" ref="AR23:AR28" si="12">SUM(AL23:AQ23)</f>
        <v>0</v>
      </c>
      <c r="AS23" s="54"/>
      <c r="AT23" s="52"/>
      <c r="AU23" s="53">
        <f t="shared" ref="AU23:AU28" si="13">SUM(AS23:AT23)</f>
        <v>0</v>
      </c>
      <c r="AV23" s="54"/>
      <c r="AW23" s="52"/>
      <c r="AX23" s="52"/>
      <c r="AY23" s="52"/>
      <c r="AZ23" s="55"/>
      <c r="BA23" s="56"/>
      <c r="BB23" s="56"/>
      <c r="BC23" s="57"/>
    </row>
    <row r="24" spans="1:55" ht="22.5" x14ac:dyDescent="0.2">
      <c r="A24" s="902"/>
      <c r="B24" s="904"/>
      <c r="C24" s="907"/>
      <c r="D24" s="947"/>
      <c r="E24" s="914"/>
      <c r="F24" s="916"/>
      <c r="G24" s="919"/>
      <c r="H24" s="922"/>
      <c r="I24" s="927"/>
      <c r="J24" s="928"/>
      <c r="K24" s="975"/>
      <c r="L24" s="941"/>
      <c r="M24" s="805" t="s">
        <v>1930</v>
      </c>
      <c r="N24" s="804" t="s">
        <v>1929</v>
      </c>
      <c r="O24" s="806">
        <v>1</v>
      </c>
      <c r="P24" s="47"/>
      <c r="Q24" s="47"/>
      <c r="R24" s="951"/>
      <c r="S24" s="48"/>
      <c r="T24" s="954"/>
      <c r="U24" s="48"/>
      <c r="V24" s="954"/>
      <c r="W24" s="48"/>
      <c r="X24" s="954"/>
      <c r="Y24" s="48"/>
      <c r="Z24" s="954"/>
      <c r="AA24" s="48"/>
      <c r="AB24" s="954"/>
      <c r="AC24" s="48"/>
      <c r="AD24" s="954"/>
      <c r="AE24" s="48"/>
      <c r="AF24" s="932"/>
      <c r="AG24" s="48"/>
      <c r="AH24" s="932"/>
      <c r="AI24" s="48"/>
      <c r="AJ24" s="935"/>
      <c r="AK24" s="103">
        <f t="shared" si="11"/>
        <v>0</v>
      </c>
      <c r="AL24" s="894"/>
      <c r="AM24" s="895"/>
      <c r="AN24" s="895"/>
      <c r="AO24" s="895"/>
      <c r="AP24" s="895"/>
      <c r="AQ24" s="895"/>
      <c r="AR24" s="53">
        <f t="shared" si="12"/>
        <v>0</v>
      </c>
      <c r="AS24" s="895"/>
      <c r="AT24" s="895"/>
      <c r="AU24" s="53">
        <f t="shared" si="13"/>
        <v>0</v>
      </c>
      <c r="AV24" s="54"/>
      <c r="AW24" s="52"/>
      <c r="AX24" s="896"/>
      <c r="AY24" s="52"/>
      <c r="AZ24" s="55"/>
      <c r="BA24" s="56"/>
      <c r="BB24" s="56"/>
      <c r="BC24" s="57"/>
    </row>
    <row r="25" spans="1:55" ht="33.75" x14ac:dyDescent="0.2">
      <c r="A25" s="902"/>
      <c r="B25" s="904"/>
      <c r="C25" s="907"/>
      <c r="D25" s="947"/>
      <c r="E25" s="914"/>
      <c r="F25" s="916"/>
      <c r="G25" s="919"/>
      <c r="H25" s="922"/>
      <c r="I25" s="927"/>
      <c r="J25" s="928"/>
      <c r="K25" s="975"/>
      <c r="L25" s="941"/>
      <c r="M25" s="805" t="s">
        <v>1938</v>
      </c>
      <c r="N25" s="804" t="s">
        <v>1929</v>
      </c>
      <c r="O25" s="806">
        <v>1</v>
      </c>
      <c r="P25" s="47"/>
      <c r="Q25" s="47"/>
      <c r="R25" s="951"/>
      <c r="S25" s="48"/>
      <c r="T25" s="954"/>
      <c r="U25" s="48"/>
      <c r="V25" s="954"/>
      <c r="W25" s="48"/>
      <c r="X25" s="954"/>
      <c r="Y25" s="48"/>
      <c r="Z25" s="954"/>
      <c r="AA25" s="48"/>
      <c r="AB25" s="954"/>
      <c r="AC25" s="48"/>
      <c r="AD25" s="954"/>
      <c r="AE25" s="48"/>
      <c r="AF25" s="932"/>
      <c r="AG25" s="48"/>
      <c r="AH25" s="932"/>
      <c r="AI25" s="48"/>
      <c r="AJ25" s="935"/>
      <c r="AK25" s="103">
        <f t="shared" si="11"/>
        <v>0</v>
      </c>
      <c r="AL25" s="51"/>
      <c r="AM25" s="52"/>
      <c r="AN25" s="52"/>
      <c r="AO25" s="52"/>
      <c r="AP25" s="52"/>
      <c r="AQ25" s="52"/>
      <c r="AR25" s="53">
        <f t="shared" si="12"/>
        <v>0</v>
      </c>
      <c r="AS25" s="54"/>
      <c r="AT25" s="52"/>
      <c r="AU25" s="53">
        <f t="shared" si="13"/>
        <v>0</v>
      </c>
      <c r="AV25" s="54"/>
      <c r="AW25" s="52"/>
      <c r="AX25" s="52"/>
      <c r="AY25" s="52"/>
      <c r="AZ25" s="55"/>
      <c r="BA25" s="56"/>
      <c r="BB25" s="56"/>
      <c r="BC25" s="57"/>
    </row>
    <row r="26" spans="1:55" ht="33.75" x14ac:dyDescent="0.2">
      <c r="A26" s="902"/>
      <c r="B26" s="904"/>
      <c r="C26" s="907"/>
      <c r="D26" s="947"/>
      <c r="E26" s="914"/>
      <c r="F26" s="916"/>
      <c r="G26" s="919"/>
      <c r="H26" s="922"/>
      <c r="I26" s="927"/>
      <c r="J26" s="928"/>
      <c r="K26" s="975"/>
      <c r="L26" s="941"/>
      <c r="M26" s="805" t="s">
        <v>1939</v>
      </c>
      <c r="N26" s="804" t="s">
        <v>1929</v>
      </c>
      <c r="O26" s="806">
        <v>1</v>
      </c>
      <c r="P26" s="47"/>
      <c r="Q26" s="47"/>
      <c r="R26" s="951"/>
      <c r="S26" s="48"/>
      <c r="T26" s="954"/>
      <c r="U26" s="48"/>
      <c r="V26" s="954"/>
      <c r="W26" s="48"/>
      <c r="X26" s="954"/>
      <c r="Y26" s="48"/>
      <c r="Z26" s="954"/>
      <c r="AA26" s="48"/>
      <c r="AB26" s="954"/>
      <c r="AC26" s="48"/>
      <c r="AD26" s="954"/>
      <c r="AE26" s="48"/>
      <c r="AF26" s="932"/>
      <c r="AG26" s="48"/>
      <c r="AH26" s="932"/>
      <c r="AI26" s="48"/>
      <c r="AJ26" s="935"/>
      <c r="AK26" s="103">
        <f t="shared" si="11"/>
        <v>0</v>
      </c>
      <c r="AL26" s="51"/>
      <c r="AM26" s="52"/>
      <c r="AN26" s="52"/>
      <c r="AO26" s="52"/>
      <c r="AP26" s="52"/>
      <c r="AQ26" s="52"/>
      <c r="AR26" s="53">
        <f t="shared" si="12"/>
        <v>0</v>
      </c>
      <c r="AS26" s="54"/>
      <c r="AT26" s="52"/>
      <c r="AU26" s="53">
        <f t="shared" si="13"/>
        <v>0</v>
      </c>
      <c r="AV26" s="54"/>
      <c r="AW26" s="52"/>
      <c r="AX26" s="52"/>
      <c r="AY26" s="52"/>
      <c r="AZ26" s="55"/>
      <c r="BA26" s="56"/>
      <c r="BB26" s="56"/>
      <c r="BC26" s="57"/>
    </row>
    <row r="27" spans="1:55" ht="33.75" x14ac:dyDescent="0.2">
      <c r="A27" s="902"/>
      <c r="B27" s="904"/>
      <c r="C27" s="907"/>
      <c r="D27" s="947"/>
      <c r="E27" s="914"/>
      <c r="F27" s="916"/>
      <c r="G27" s="919"/>
      <c r="H27" s="922"/>
      <c r="I27" s="927"/>
      <c r="J27" s="928"/>
      <c r="K27" s="975"/>
      <c r="L27" s="941"/>
      <c r="M27" s="819" t="s">
        <v>1940</v>
      </c>
      <c r="N27" s="820" t="s">
        <v>1929</v>
      </c>
      <c r="O27" s="821">
        <v>1</v>
      </c>
      <c r="P27" s="107"/>
      <c r="Q27" s="107"/>
      <c r="R27" s="951"/>
      <c r="S27" s="108"/>
      <c r="T27" s="954"/>
      <c r="U27" s="108"/>
      <c r="V27" s="954"/>
      <c r="W27" s="108"/>
      <c r="X27" s="954"/>
      <c r="Y27" s="108"/>
      <c r="Z27" s="954"/>
      <c r="AA27" s="108"/>
      <c r="AB27" s="954"/>
      <c r="AC27" s="108"/>
      <c r="AD27" s="954"/>
      <c r="AE27" s="108"/>
      <c r="AF27" s="932"/>
      <c r="AG27" s="108"/>
      <c r="AH27" s="932"/>
      <c r="AI27" s="108"/>
      <c r="AJ27" s="935"/>
      <c r="AK27" s="103">
        <f t="shared" si="11"/>
        <v>0</v>
      </c>
      <c r="AL27" s="51"/>
      <c r="AM27" s="52"/>
      <c r="AN27" s="52"/>
      <c r="AO27" s="52"/>
      <c r="AP27" s="52"/>
      <c r="AQ27" s="52"/>
      <c r="AR27" s="53">
        <f t="shared" si="12"/>
        <v>0</v>
      </c>
      <c r="AS27" s="54"/>
      <c r="AT27" s="52"/>
      <c r="AU27" s="53">
        <f t="shared" si="13"/>
        <v>0</v>
      </c>
      <c r="AV27" s="54"/>
      <c r="AW27" s="52"/>
      <c r="AX27" s="52"/>
      <c r="AY27" s="52"/>
      <c r="AZ27" s="55"/>
      <c r="BA27" s="56"/>
      <c r="BB27" s="56"/>
      <c r="BC27" s="57"/>
    </row>
    <row r="28" spans="1:55" ht="22.5" x14ac:dyDescent="0.2">
      <c r="A28" s="902"/>
      <c r="B28" s="905"/>
      <c r="C28" s="908"/>
      <c r="D28" s="948"/>
      <c r="E28" s="914"/>
      <c r="F28" s="917"/>
      <c r="G28" s="920"/>
      <c r="H28" s="923"/>
      <c r="I28" s="927"/>
      <c r="J28" s="928"/>
      <c r="K28" s="975"/>
      <c r="L28" s="941"/>
      <c r="M28" s="808" t="s">
        <v>1931</v>
      </c>
      <c r="N28" s="807" t="s">
        <v>1929</v>
      </c>
      <c r="O28" s="809">
        <v>1</v>
      </c>
      <c r="P28" s="47"/>
      <c r="Q28" s="47"/>
      <c r="R28" s="951"/>
      <c r="S28" s="48"/>
      <c r="T28" s="954"/>
      <c r="U28" s="48"/>
      <c r="V28" s="954"/>
      <c r="W28" s="48"/>
      <c r="X28" s="954"/>
      <c r="Y28" s="48"/>
      <c r="Z28" s="954"/>
      <c r="AA28" s="48"/>
      <c r="AB28" s="954"/>
      <c r="AC28" s="48"/>
      <c r="AD28" s="954"/>
      <c r="AE28" s="48"/>
      <c r="AF28" s="932"/>
      <c r="AG28" s="48"/>
      <c r="AH28" s="932"/>
      <c r="AI28" s="48"/>
      <c r="AJ28" s="936"/>
      <c r="AK28" s="103">
        <f t="shared" si="11"/>
        <v>0</v>
      </c>
      <c r="AL28" s="51"/>
      <c r="AM28" s="52"/>
      <c r="AN28" s="52"/>
      <c r="AO28" s="52"/>
      <c r="AP28" s="52"/>
      <c r="AQ28" s="52"/>
      <c r="AR28" s="53">
        <f t="shared" si="12"/>
        <v>0</v>
      </c>
      <c r="AS28" s="54"/>
      <c r="AT28" s="52"/>
      <c r="AU28" s="53">
        <f t="shared" si="13"/>
        <v>0</v>
      </c>
      <c r="AV28" s="54"/>
      <c r="AW28" s="52"/>
      <c r="AX28" s="52"/>
      <c r="AY28" s="52"/>
      <c r="AZ28" s="55"/>
      <c r="BA28" s="56"/>
      <c r="BB28" s="56"/>
      <c r="BC28" s="57"/>
    </row>
    <row r="29" spans="1:55" ht="9.9499999999999993" customHeight="1" thickBot="1" x14ac:dyDescent="0.25">
      <c r="A29" s="903"/>
      <c r="B29" s="906"/>
      <c r="C29" s="909"/>
      <c r="D29" s="949"/>
      <c r="E29" s="915"/>
      <c r="F29" s="918"/>
      <c r="G29" s="921"/>
      <c r="H29" s="924"/>
      <c r="I29" s="929"/>
      <c r="J29" s="930"/>
      <c r="K29" s="976"/>
      <c r="L29" s="942"/>
      <c r="M29" s="180"/>
      <c r="N29" s="181"/>
      <c r="O29" s="182"/>
      <c r="P29" s="117"/>
      <c r="Q29" s="117"/>
      <c r="R29" s="952"/>
      <c r="S29" s="183"/>
      <c r="T29" s="955"/>
      <c r="U29" s="184"/>
      <c r="V29" s="955"/>
      <c r="W29" s="184"/>
      <c r="X29" s="955"/>
      <c r="Y29" s="184"/>
      <c r="Z29" s="955"/>
      <c r="AA29" s="184"/>
      <c r="AB29" s="955"/>
      <c r="AC29" s="184"/>
      <c r="AD29" s="955"/>
      <c r="AE29" s="184"/>
      <c r="AF29" s="933"/>
      <c r="AG29" s="185"/>
      <c r="AH29" s="933"/>
      <c r="AI29" s="184"/>
      <c r="AJ29" s="118"/>
      <c r="AK29" s="119"/>
      <c r="AL29" s="186"/>
      <c r="AM29" s="187"/>
      <c r="AN29" s="187"/>
      <c r="AO29" s="187"/>
      <c r="AP29" s="187"/>
      <c r="AQ29" s="187"/>
      <c r="AR29" s="120"/>
      <c r="AS29" s="188"/>
      <c r="AT29" s="187"/>
      <c r="AU29" s="120"/>
      <c r="AV29" s="188"/>
      <c r="AW29" s="187"/>
      <c r="AX29" s="187"/>
      <c r="AY29" s="187"/>
      <c r="AZ29" s="189"/>
      <c r="BA29" s="190"/>
      <c r="BB29" s="190"/>
      <c r="BC29" s="191"/>
    </row>
    <row r="30" spans="1:55" ht="6" customHeight="1" x14ac:dyDescent="0.2">
      <c r="A30" s="156"/>
      <c r="B30" s="192"/>
      <c r="C30" s="192"/>
      <c r="D30" s="192"/>
      <c r="E30" s="192"/>
      <c r="F30" s="192"/>
      <c r="G30" s="192"/>
      <c r="H30" s="192"/>
      <c r="I30" s="946"/>
      <c r="J30" s="946"/>
      <c r="K30" s="192"/>
      <c r="L30" s="192"/>
      <c r="M30" s="192"/>
      <c r="N30" s="192"/>
      <c r="O30" s="192"/>
      <c r="P30" s="192"/>
      <c r="Q30" s="192"/>
      <c r="R30" s="192"/>
      <c r="S30" s="192"/>
      <c r="T30" s="192"/>
      <c r="U30" s="192"/>
      <c r="V30" s="192"/>
      <c r="W30" s="192"/>
      <c r="X30" s="192"/>
      <c r="Y30" s="192"/>
      <c r="Z30" s="192"/>
      <c r="AA30" s="192"/>
      <c r="AB30" s="192"/>
      <c r="AC30" s="192"/>
      <c r="AD30" s="192"/>
      <c r="AE30" s="192"/>
      <c r="AF30" s="192"/>
      <c r="AG30" s="192"/>
      <c r="AH30" s="192"/>
      <c r="AI30" s="192"/>
      <c r="AJ30" s="192"/>
      <c r="AK30" s="193"/>
      <c r="AL30" s="193"/>
      <c r="AM30" s="193"/>
      <c r="AN30" s="193"/>
      <c r="AO30" s="193"/>
      <c r="AP30" s="193"/>
      <c r="AQ30" s="194"/>
      <c r="AR30" s="193"/>
      <c r="AS30" s="193"/>
      <c r="AT30" s="193"/>
      <c r="AU30" s="193"/>
      <c r="AV30" s="193"/>
      <c r="AW30" s="193"/>
      <c r="AX30" s="193"/>
      <c r="AY30" s="193"/>
      <c r="AZ30" s="193"/>
      <c r="BA30" s="193"/>
      <c r="BB30" s="193"/>
      <c r="BC30" s="156"/>
    </row>
    <row r="31" spans="1:55" ht="72" customHeight="1" x14ac:dyDescent="0.2">
      <c r="A31" s="901">
        <v>3</v>
      </c>
      <c r="B31" s="161" t="s">
        <v>1704</v>
      </c>
      <c r="C31" s="162" t="s">
        <v>1705</v>
      </c>
      <c r="D31" s="163" t="s">
        <v>21</v>
      </c>
      <c r="E31" s="163" t="s">
        <v>1891</v>
      </c>
      <c r="F31" s="162" t="s">
        <v>1706</v>
      </c>
      <c r="G31" s="164" t="s">
        <v>1678</v>
      </c>
      <c r="H31" s="164" t="s">
        <v>1679</v>
      </c>
      <c r="I31" s="165" t="s">
        <v>1907</v>
      </c>
      <c r="J31" s="166">
        <f>+$N$3</f>
        <v>2019</v>
      </c>
      <c r="K31" s="164" t="s">
        <v>1924</v>
      </c>
      <c r="L31" s="165" t="s">
        <v>1947</v>
      </c>
      <c r="M31" s="162" t="s">
        <v>1707</v>
      </c>
      <c r="N31" s="162" t="s">
        <v>1708</v>
      </c>
      <c r="O31" s="162" t="s">
        <v>1709</v>
      </c>
      <c r="P31" s="162" t="s">
        <v>1956</v>
      </c>
      <c r="Q31" s="162" t="s">
        <v>1948</v>
      </c>
      <c r="R31" s="167">
        <f>SUM(R32:R38)</f>
        <v>0</v>
      </c>
      <c r="S31" s="168">
        <f t="shared" ref="S31:AJ31" si="14">SUM(S32:S38)</f>
        <v>0</v>
      </c>
      <c r="T31" s="169">
        <f t="shared" si="14"/>
        <v>0</v>
      </c>
      <c r="U31" s="170">
        <f t="shared" si="14"/>
        <v>0</v>
      </c>
      <c r="V31" s="169">
        <f t="shared" si="14"/>
        <v>0</v>
      </c>
      <c r="W31" s="170">
        <f t="shared" si="14"/>
        <v>0</v>
      </c>
      <c r="X31" s="169">
        <f t="shared" si="14"/>
        <v>0</v>
      </c>
      <c r="Y31" s="170">
        <f t="shared" si="14"/>
        <v>0</v>
      </c>
      <c r="Z31" s="169">
        <f t="shared" si="14"/>
        <v>0</v>
      </c>
      <c r="AA31" s="170">
        <f t="shared" si="14"/>
        <v>0</v>
      </c>
      <c r="AB31" s="169">
        <f t="shared" si="14"/>
        <v>0</v>
      </c>
      <c r="AC31" s="170">
        <f t="shared" si="14"/>
        <v>0</v>
      </c>
      <c r="AD31" s="169">
        <f>SUM(AD32:AD38)</f>
        <v>0</v>
      </c>
      <c r="AE31" s="170">
        <f t="shared" si="14"/>
        <v>0</v>
      </c>
      <c r="AF31" s="169">
        <f t="shared" si="14"/>
        <v>0</v>
      </c>
      <c r="AG31" s="171">
        <f t="shared" si="14"/>
        <v>0</v>
      </c>
      <c r="AH31" s="169">
        <f t="shared" si="14"/>
        <v>0</v>
      </c>
      <c r="AI31" s="170">
        <f t="shared" si="14"/>
        <v>0</v>
      </c>
      <c r="AJ31" s="172">
        <f t="shared" si="14"/>
        <v>0</v>
      </c>
      <c r="AK31" s="173">
        <f>SUM(AK32:AK38)</f>
        <v>0</v>
      </c>
      <c r="AL31" s="866"/>
      <c r="AM31" s="867"/>
      <c r="AN31" s="867"/>
      <c r="AO31" s="867"/>
      <c r="AP31" s="867"/>
      <c r="AQ31" s="867"/>
      <c r="AR31" s="868"/>
      <c r="AS31" s="869"/>
      <c r="AT31" s="867"/>
      <c r="AU31" s="868"/>
      <c r="AV31" s="869"/>
      <c r="AW31" s="867"/>
      <c r="AX31" s="867"/>
      <c r="AY31" s="867"/>
      <c r="AZ31" s="870"/>
      <c r="BA31" s="44" t="s">
        <v>1684</v>
      </c>
      <c r="BB31" s="44" t="s">
        <v>1950</v>
      </c>
      <c r="BC31" s="45" t="s">
        <v>1686</v>
      </c>
    </row>
    <row r="32" spans="1:55" ht="33.75" customHeight="1" x14ac:dyDescent="0.2">
      <c r="A32" s="902"/>
      <c r="B32" s="904" t="str">
        <f>VLOOKUP($D$9,'PROYECTOS REGISTRADOS'!$A$2:$D$82,4,0)</f>
        <v>Fortalecimiento Institucional de la Empresa de Servicios Públicos del Municipio de Tocancipá, Cundinamarca, Centro Oriente</v>
      </c>
      <c r="C32" s="907" t="str">
        <f>VLOOKUP($D$9,'PROYECTOS REGISTRADOS'!$A$2:$D$82,3,0)</f>
        <v>2016-25817-0048</v>
      </c>
      <c r="D32" s="947" t="s">
        <v>1447</v>
      </c>
      <c r="E32" s="913" t="str">
        <f>IF(D32=0,"0-0",(VLOOKUP(D32,'CONSOLIDADO PLAN DESARROLLO'!$EL$9:$ET$304,2,0)))</f>
        <v>Elaborar e implementar estudio técnico de cargas laborales para la ESPT</v>
      </c>
      <c r="F32" s="916" t="str">
        <f>IF(D32=0,"0-0",(VLOOKUP(D32,'CONSOLIDADO PLAN DESARROLLO'!$EL$9:$ET$304,3,0)))</f>
        <v xml:space="preserve">No. de Estudios Técnicos elaborados </v>
      </c>
      <c r="G32" s="919">
        <f>IF(D32=0,"0-0",(VLOOKUP(D32,'CONSOLIDADO PLAN DESARROLLO'!$EL$9:$ET$304,4,0)))</f>
        <v>0</v>
      </c>
      <c r="H32" s="922">
        <f>IF(D32=0,"0-0",(VLOOKUP(D32,'CONSOLIDADO PLAN DESARROLLO'!$EL$9:$ET$304,5,0)))</f>
        <v>1</v>
      </c>
      <c r="I32" s="925">
        <f>IF(D32=0,"0-0",(VLOOKUP(D32,'CONSOLIDADO PLAN DESARROLLO'!$EL$9:$ET$304,$R$3,0)))</f>
        <v>0</v>
      </c>
      <c r="J32" s="926"/>
      <c r="K32" s="972"/>
      <c r="L32" s="940"/>
      <c r="M32" s="805" t="s">
        <v>1928</v>
      </c>
      <c r="N32" s="804" t="s">
        <v>1929</v>
      </c>
      <c r="O32" s="806">
        <v>1</v>
      </c>
      <c r="P32" s="47"/>
      <c r="Q32" s="47"/>
      <c r="R32" s="950">
        <f>VLOOKUP($D32,'[4]Tablero Logro Metas 2020'!$AK$7:$AS$302,3,0)</f>
        <v>0</v>
      </c>
      <c r="S32" s="48"/>
      <c r="T32" s="953">
        <f>VLOOKUP($D32,'[4]Tablero Logro Metas 2020'!$AK$7:$AS$302,4,0)</f>
        <v>0</v>
      </c>
      <c r="U32" s="49"/>
      <c r="V32" s="953">
        <f>VLOOKUP($D32,'[4]Tablero Logro Metas 2020'!$AK$7:$AS$302,5,0)</f>
        <v>0</v>
      </c>
      <c r="W32" s="49"/>
      <c r="X32" s="953">
        <f>VLOOKUP($D32,'[4]Tablero Logro Metas 2020'!$AK$7:$AS$302,6,0)</f>
        <v>0</v>
      </c>
      <c r="Y32" s="49"/>
      <c r="Z32" s="953">
        <f>VLOOKUP($D32,'[4]Tablero Logro Metas 2020'!$AK$7:$AS$302,7,0)</f>
        <v>0</v>
      </c>
      <c r="AA32" s="49"/>
      <c r="AB32" s="953">
        <f>VLOOKUP($D32,'[4]Tablero Logro Metas 2020'!$AK$7:$AS$302,8,0)</f>
        <v>0</v>
      </c>
      <c r="AC32" s="49"/>
      <c r="AD32" s="953">
        <f>VLOOKUP($D32,'[4]Tablero Logro Metas 2020'!$AK$7:$AS$302,9,0)</f>
        <v>0</v>
      </c>
      <c r="AE32" s="49"/>
      <c r="AF32" s="931"/>
      <c r="AG32" s="50"/>
      <c r="AH32" s="931"/>
      <c r="AI32" s="49"/>
      <c r="AJ32" s="934">
        <f>+R32+T32+V32+X32+Z32+AB32+AD32+AF32+AH32</f>
        <v>0</v>
      </c>
      <c r="AK32" s="103">
        <f>AC32+AE32+AG32+S32+U32+W32+Y32+AA32+AI32</f>
        <v>0</v>
      </c>
      <c r="AL32" s="51"/>
      <c r="AM32" s="52"/>
      <c r="AN32" s="52"/>
      <c r="AO32" s="52"/>
      <c r="AP32" s="52"/>
      <c r="AQ32" s="52"/>
      <c r="AR32" s="53">
        <f t="shared" ref="AR32" si="15">SUM(AL32:AQ32)</f>
        <v>0</v>
      </c>
      <c r="AS32" s="54"/>
      <c r="AT32" s="52"/>
      <c r="AU32" s="53">
        <f t="shared" ref="AU32:AU33" si="16">SUM(AS32:AT32)</f>
        <v>0</v>
      </c>
      <c r="AV32" s="54"/>
      <c r="AW32" s="52"/>
      <c r="AX32" s="52"/>
      <c r="AY32" s="52"/>
      <c r="AZ32" s="55"/>
      <c r="BA32" s="56"/>
      <c r="BB32" s="56"/>
      <c r="BC32" s="57"/>
    </row>
    <row r="33" spans="1:55" ht="22.5" x14ac:dyDescent="0.2">
      <c r="A33" s="902"/>
      <c r="B33" s="904"/>
      <c r="C33" s="907"/>
      <c r="D33" s="947"/>
      <c r="E33" s="914"/>
      <c r="F33" s="916"/>
      <c r="G33" s="919"/>
      <c r="H33" s="922"/>
      <c r="I33" s="927"/>
      <c r="J33" s="928"/>
      <c r="K33" s="972"/>
      <c r="L33" s="941"/>
      <c r="M33" s="805" t="s">
        <v>1932</v>
      </c>
      <c r="N33" s="804" t="s">
        <v>1929</v>
      </c>
      <c r="O33" s="806">
        <v>1</v>
      </c>
      <c r="P33" s="47"/>
      <c r="Q33" s="47"/>
      <c r="R33" s="951"/>
      <c r="S33" s="48"/>
      <c r="T33" s="954"/>
      <c r="U33" s="49"/>
      <c r="V33" s="954"/>
      <c r="W33" s="49"/>
      <c r="X33" s="954"/>
      <c r="Y33" s="49"/>
      <c r="Z33" s="954"/>
      <c r="AA33" s="49"/>
      <c r="AB33" s="954"/>
      <c r="AC33" s="49"/>
      <c r="AD33" s="954"/>
      <c r="AE33" s="49"/>
      <c r="AF33" s="932"/>
      <c r="AG33" s="50"/>
      <c r="AH33" s="932"/>
      <c r="AI33" s="49"/>
      <c r="AJ33" s="935"/>
      <c r="AK33" s="103">
        <f t="shared" ref="AK33:AK35" si="17">AC33+AE33+AG33+S33+U33+W33+Y33+AA33+AI33</f>
        <v>0</v>
      </c>
      <c r="AL33" s="888">
        <v>2444</v>
      </c>
      <c r="AM33" s="889">
        <v>3872</v>
      </c>
      <c r="AN33" s="889">
        <v>4033</v>
      </c>
      <c r="AO33" s="889">
        <v>7785</v>
      </c>
      <c r="AP33" s="889">
        <v>14556</v>
      </c>
      <c r="AQ33" s="889">
        <v>2316</v>
      </c>
      <c r="AR33" s="890">
        <f t="shared" ref="AR33" si="18">SUM(AL33:AQ33)</f>
        <v>35006</v>
      </c>
      <c r="AS33" s="889">
        <v>17977</v>
      </c>
      <c r="AT33" s="889">
        <v>17029</v>
      </c>
      <c r="AU33" s="890">
        <f t="shared" si="16"/>
        <v>35006</v>
      </c>
      <c r="AV33" s="891"/>
      <c r="AW33" s="891"/>
      <c r="AX33" s="892">
        <v>786</v>
      </c>
      <c r="AY33" s="891"/>
      <c r="AZ33" s="893"/>
      <c r="BA33" s="56"/>
      <c r="BB33" s="56"/>
      <c r="BC33" s="57"/>
    </row>
    <row r="34" spans="1:55" ht="22.5" x14ac:dyDescent="0.2">
      <c r="A34" s="902"/>
      <c r="B34" s="904"/>
      <c r="C34" s="907"/>
      <c r="D34" s="947"/>
      <c r="E34" s="914"/>
      <c r="F34" s="916"/>
      <c r="G34" s="919"/>
      <c r="H34" s="922"/>
      <c r="I34" s="927"/>
      <c r="J34" s="928"/>
      <c r="K34" s="972"/>
      <c r="L34" s="941"/>
      <c r="M34" s="819" t="s">
        <v>1933</v>
      </c>
      <c r="N34" s="820" t="s">
        <v>1929</v>
      </c>
      <c r="O34" s="821">
        <v>1</v>
      </c>
      <c r="P34" s="47"/>
      <c r="Q34" s="47"/>
      <c r="R34" s="951"/>
      <c r="S34" s="48"/>
      <c r="T34" s="954"/>
      <c r="U34" s="49"/>
      <c r="V34" s="954"/>
      <c r="W34" s="49"/>
      <c r="X34" s="954"/>
      <c r="Y34" s="49"/>
      <c r="Z34" s="954"/>
      <c r="AA34" s="49"/>
      <c r="AB34" s="954"/>
      <c r="AC34" s="49"/>
      <c r="AD34" s="954"/>
      <c r="AE34" s="49"/>
      <c r="AF34" s="932"/>
      <c r="AG34" s="50"/>
      <c r="AH34" s="932"/>
      <c r="AI34" s="49"/>
      <c r="AJ34" s="935"/>
      <c r="AK34" s="103">
        <f t="shared" si="17"/>
        <v>0</v>
      </c>
      <c r="AL34" s="51"/>
      <c r="AM34" s="52"/>
      <c r="AN34" s="52"/>
      <c r="AO34" s="52"/>
      <c r="AP34" s="52"/>
      <c r="AQ34" s="52"/>
      <c r="AR34" s="53">
        <f t="shared" ref="AR34" si="19">SUM(AL34:AQ34)</f>
        <v>0</v>
      </c>
      <c r="AS34" s="54"/>
      <c r="AT34" s="52"/>
      <c r="AU34" s="53">
        <f t="shared" ref="AU34:AU35" si="20">SUM(AS34:AT34)</f>
        <v>0</v>
      </c>
      <c r="AV34" s="54"/>
      <c r="AW34" s="52"/>
      <c r="AX34" s="52">
        <v>0</v>
      </c>
      <c r="AY34" s="52"/>
      <c r="AZ34" s="55"/>
      <c r="BA34" s="56"/>
      <c r="BB34" s="56"/>
      <c r="BC34" s="57"/>
    </row>
    <row r="35" spans="1:55" ht="38.25" customHeight="1" x14ac:dyDescent="0.2">
      <c r="A35" s="902"/>
      <c r="B35" s="904"/>
      <c r="C35" s="907"/>
      <c r="D35" s="947"/>
      <c r="E35" s="914"/>
      <c r="F35" s="916"/>
      <c r="G35" s="919"/>
      <c r="H35" s="922"/>
      <c r="I35" s="927"/>
      <c r="J35" s="928"/>
      <c r="K35" s="972"/>
      <c r="L35" s="941"/>
      <c r="M35" s="822" t="s">
        <v>1941</v>
      </c>
      <c r="N35" s="175" t="s">
        <v>1929</v>
      </c>
      <c r="O35" s="176">
        <v>1</v>
      </c>
      <c r="P35" s="47"/>
      <c r="Q35" s="47"/>
      <c r="R35" s="951"/>
      <c r="S35" s="48"/>
      <c r="T35" s="954"/>
      <c r="U35" s="49"/>
      <c r="V35" s="954"/>
      <c r="W35" s="49"/>
      <c r="X35" s="954"/>
      <c r="Y35" s="49"/>
      <c r="Z35" s="954"/>
      <c r="AA35" s="49"/>
      <c r="AB35" s="954"/>
      <c r="AC35" s="49"/>
      <c r="AD35" s="954"/>
      <c r="AE35" s="49"/>
      <c r="AF35" s="932"/>
      <c r="AG35" s="50"/>
      <c r="AH35" s="932"/>
      <c r="AI35" s="49"/>
      <c r="AJ35" s="935"/>
      <c r="AK35" s="103">
        <f t="shared" si="17"/>
        <v>0</v>
      </c>
      <c r="AL35" s="888">
        <v>2444</v>
      </c>
      <c r="AM35" s="889">
        <v>3872</v>
      </c>
      <c r="AN35" s="889">
        <v>4033</v>
      </c>
      <c r="AO35" s="889">
        <v>7785</v>
      </c>
      <c r="AP35" s="889">
        <v>14556</v>
      </c>
      <c r="AQ35" s="889">
        <v>2316</v>
      </c>
      <c r="AR35" s="890">
        <f t="shared" ref="AR35" si="21">SUM(AL35:AQ35)</f>
        <v>35006</v>
      </c>
      <c r="AS35" s="889">
        <v>17977</v>
      </c>
      <c r="AT35" s="889">
        <v>17029</v>
      </c>
      <c r="AU35" s="890">
        <f t="shared" si="20"/>
        <v>35006</v>
      </c>
      <c r="AV35" s="891"/>
      <c r="AW35" s="891"/>
      <c r="AX35" s="892">
        <v>786</v>
      </c>
      <c r="AY35" s="891"/>
      <c r="AZ35" s="893"/>
      <c r="BA35" s="56"/>
      <c r="BB35" s="56"/>
      <c r="BC35" s="57"/>
    </row>
    <row r="36" spans="1:55" ht="17.25" customHeight="1" x14ac:dyDescent="0.2">
      <c r="A36" s="902"/>
      <c r="B36" s="904"/>
      <c r="C36" s="907"/>
      <c r="D36" s="947"/>
      <c r="E36" s="914"/>
      <c r="F36" s="916"/>
      <c r="G36" s="919"/>
      <c r="H36" s="922"/>
      <c r="I36" s="927"/>
      <c r="J36" s="928"/>
      <c r="K36" s="972"/>
      <c r="L36" s="941"/>
      <c r="M36" s="174"/>
      <c r="N36" s="175"/>
      <c r="O36" s="176"/>
      <c r="P36" s="47"/>
      <c r="Q36" s="47"/>
      <c r="R36" s="951"/>
      <c r="S36" s="48"/>
      <c r="T36" s="954"/>
      <c r="U36" s="49"/>
      <c r="V36" s="954"/>
      <c r="W36" s="49"/>
      <c r="X36" s="954"/>
      <c r="Y36" s="49"/>
      <c r="Z36" s="954"/>
      <c r="AA36" s="49"/>
      <c r="AB36" s="954"/>
      <c r="AC36" s="49"/>
      <c r="AD36" s="954"/>
      <c r="AE36" s="49"/>
      <c r="AF36" s="932"/>
      <c r="AG36" s="49"/>
      <c r="AH36" s="932"/>
      <c r="AI36" s="49"/>
      <c r="AJ36" s="935"/>
      <c r="AK36" s="103"/>
      <c r="AL36" s="51"/>
      <c r="AM36" s="52"/>
      <c r="AN36" s="52"/>
      <c r="AO36" s="52"/>
      <c r="AP36" s="52"/>
      <c r="AQ36" s="52"/>
      <c r="AR36" s="53"/>
      <c r="AS36" s="54"/>
      <c r="AT36" s="52"/>
      <c r="AU36" s="53"/>
      <c r="AV36" s="54"/>
      <c r="AW36" s="52"/>
      <c r="AX36" s="52"/>
      <c r="AY36" s="52"/>
      <c r="AZ36" s="55"/>
      <c r="BA36" s="56"/>
      <c r="BB36" s="56"/>
      <c r="BC36" s="57"/>
    </row>
    <row r="37" spans="1:55" ht="17.25" customHeight="1" x14ac:dyDescent="0.2">
      <c r="A37" s="902"/>
      <c r="B37" s="905"/>
      <c r="C37" s="908"/>
      <c r="D37" s="948"/>
      <c r="E37" s="914"/>
      <c r="F37" s="917"/>
      <c r="G37" s="920"/>
      <c r="H37" s="923"/>
      <c r="I37" s="927"/>
      <c r="J37" s="928"/>
      <c r="K37" s="973"/>
      <c r="L37" s="941"/>
      <c r="M37" s="177"/>
      <c r="N37" s="178"/>
      <c r="O37" s="179"/>
      <c r="P37" s="107"/>
      <c r="Q37" s="107"/>
      <c r="R37" s="951"/>
      <c r="S37" s="108"/>
      <c r="T37" s="954"/>
      <c r="U37" s="109"/>
      <c r="V37" s="954"/>
      <c r="W37" s="109"/>
      <c r="X37" s="954"/>
      <c r="Y37" s="109"/>
      <c r="Z37" s="954"/>
      <c r="AA37" s="109"/>
      <c r="AB37" s="954"/>
      <c r="AC37" s="109"/>
      <c r="AD37" s="954"/>
      <c r="AE37" s="109"/>
      <c r="AF37" s="932"/>
      <c r="AG37" s="109"/>
      <c r="AH37" s="932"/>
      <c r="AI37" s="109"/>
      <c r="AJ37" s="936"/>
      <c r="AK37" s="103"/>
      <c r="AL37" s="51"/>
      <c r="AM37" s="52"/>
      <c r="AN37" s="52"/>
      <c r="AO37" s="52"/>
      <c r="AP37" s="52"/>
      <c r="AQ37" s="52"/>
      <c r="AR37" s="53"/>
      <c r="AS37" s="54"/>
      <c r="AT37" s="52"/>
      <c r="AU37" s="53"/>
      <c r="AV37" s="54"/>
      <c r="AW37" s="52"/>
      <c r="AX37" s="52"/>
      <c r="AY37" s="52"/>
      <c r="AZ37" s="55"/>
      <c r="BA37" s="56"/>
      <c r="BB37" s="56"/>
      <c r="BC37" s="57"/>
    </row>
    <row r="38" spans="1:55" ht="9.9499999999999993" customHeight="1" thickBot="1" x14ac:dyDescent="0.25">
      <c r="A38" s="903"/>
      <c r="B38" s="906"/>
      <c r="C38" s="909"/>
      <c r="D38" s="949"/>
      <c r="E38" s="915"/>
      <c r="F38" s="918"/>
      <c r="G38" s="921"/>
      <c r="H38" s="924"/>
      <c r="I38" s="929"/>
      <c r="J38" s="930"/>
      <c r="K38" s="974"/>
      <c r="L38" s="942"/>
      <c r="M38" s="180"/>
      <c r="N38" s="181"/>
      <c r="O38" s="182"/>
      <c r="P38" s="117"/>
      <c r="Q38" s="117"/>
      <c r="R38" s="952"/>
      <c r="S38" s="183"/>
      <c r="T38" s="955"/>
      <c r="U38" s="184"/>
      <c r="V38" s="955"/>
      <c r="W38" s="184"/>
      <c r="X38" s="955"/>
      <c r="Y38" s="184"/>
      <c r="Z38" s="955"/>
      <c r="AA38" s="184"/>
      <c r="AB38" s="955"/>
      <c r="AC38" s="184"/>
      <c r="AD38" s="955"/>
      <c r="AE38" s="184"/>
      <c r="AF38" s="933"/>
      <c r="AG38" s="185"/>
      <c r="AH38" s="933"/>
      <c r="AI38" s="184"/>
      <c r="AJ38" s="118"/>
      <c r="AK38" s="119"/>
      <c r="AL38" s="186"/>
      <c r="AM38" s="187"/>
      <c r="AN38" s="187"/>
      <c r="AO38" s="187"/>
      <c r="AP38" s="187"/>
      <c r="AQ38" s="187"/>
      <c r="AR38" s="120"/>
      <c r="AS38" s="188"/>
      <c r="AT38" s="187"/>
      <c r="AU38" s="120"/>
      <c r="AV38" s="188"/>
      <c r="AW38" s="187"/>
      <c r="AX38" s="187"/>
      <c r="AY38" s="187"/>
      <c r="AZ38" s="189"/>
      <c r="BA38" s="190"/>
      <c r="BB38" s="190"/>
      <c r="BC38" s="191"/>
    </row>
    <row r="39" spans="1:55" ht="6" customHeight="1" x14ac:dyDescent="0.2">
      <c r="A39" s="156"/>
      <c r="B39" s="192"/>
      <c r="C39" s="192"/>
      <c r="D39" s="192"/>
      <c r="E39" s="192"/>
      <c r="F39" s="192"/>
      <c r="G39" s="192"/>
      <c r="H39" s="192"/>
      <c r="I39" s="946"/>
      <c r="J39" s="946"/>
      <c r="K39" s="192"/>
      <c r="L39" s="192"/>
      <c r="M39" s="192"/>
      <c r="N39" s="192"/>
      <c r="O39" s="192"/>
      <c r="P39" s="192"/>
      <c r="Q39" s="192"/>
      <c r="R39" s="192"/>
      <c r="S39" s="192"/>
      <c r="T39" s="192"/>
      <c r="U39" s="192"/>
      <c r="V39" s="192"/>
      <c r="W39" s="192"/>
      <c r="X39" s="192"/>
      <c r="Y39" s="192"/>
      <c r="Z39" s="192"/>
      <c r="AA39" s="192"/>
      <c r="AB39" s="192"/>
      <c r="AC39" s="192"/>
      <c r="AD39" s="192"/>
      <c r="AE39" s="192"/>
      <c r="AF39" s="192"/>
      <c r="AG39" s="192"/>
      <c r="AH39" s="192"/>
      <c r="AI39" s="192"/>
      <c r="AJ39" s="192"/>
      <c r="AK39" s="193"/>
      <c r="AL39" s="193"/>
      <c r="AM39" s="193"/>
      <c r="AN39" s="193"/>
      <c r="AO39" s="193"/>
      <c r="AP39" s="193"/>
      <c r="AQ39" s="194"/>
      <c r="AR39" s="193"/>
      <c r="AS39" s="193"/>
      <c r="AT39" s="193"/>
      <c r="AU39" s="193"/>
      <c r="AV39" s="193"/>
      <c r="AW39" s="193"/>
      <c r="AX39" s="193"/>
      <c r="AY39" s="193"/>
      <c r="AZ39" s="193"/>
      <c r="BA39" s="193"/>
      <c r="BB39" s="193"/>
      <c r="BC39" s="156"/>
    </row>
    <row r="40" spans="1:55" ht="72" customHeight="1" x14ac:dyDescent="0.2">
      <c r="A40" s="901">
        <v>4</v>
      </c>
      <c r="B40" s="161" t="s">
        <v>1704</v>
      </c>
      <c r="C40" s="162" t="s">
        <v>1705</v>
      </c>
      <c r="D40" s="163" t="s">
        <v>21</v>
      </c>
      <c r="E40" s="163" t="s">
        <v>1891</v>
      </c>
      <c r="F40" s="162" t="s">
        <v>1706</v>
      </c>
      <c r="G40" s="164" t="s">
        <v>1678</v>
      </c>
      <c r="H40" s="164" t="s">
        <v>1679</v>
      </c>
      <c r="I40" s="165" t="s">
        <v>1907</v>
      </c>
      <c r="J40" s="166">
        <f>+$N$3</f>
        <v>2019</v>
      </c>
      <c r="K40" s="164" t="s">
        <v>1924</v>
      </c>
      <c r="L40" s="165" t="s">
        <v>1947</v>
      </c>
      <c r="M40" s="162" t="s">
        <v>1707</v>
      </c>
      <c r="N40" s="162" t="s">
        <v>1708</v>
      </c>
      <c r="O40" s="162" t="s">
        <v>1709</v>
      </c>
      <c r="P40" s="162" t="s">
        <v>1956</v>
      </c>
      <c r="Q40" s="162" t="s">
        <v>1948</v>
      </c>
      <c r="R40" s="167">
        <f>SUM(R41:R47)</f>
        <v>0</v>
      </c>
      <c r="S40" s="168">
        <f t="shared" ref="S40:AJ40" si="22">SUM(S41:S47)</f>
        <v>0</v>
      </c>
      <c r="T40" s="169">
        <f t="shared" si="22"/>
        <v>0</v>
      </c>
      <c r="U40" s="170">
        <f t="shared" si="22"/>
        <v>0</v>
      </c>
      <c r="V40" s="169">
        <f t="shared" si="22"/>
        <v>0</v>
      </c>
      <c r="W40" s="170">
        <f t="shared" si="22"/>
        <v>0</v>
      </c>
      <c r="X40" s="169">
        <f t="shared" si="22"/>
        <v>0</v>
      </c>
      <c r="Y40" s="170">
        <f t="shared" si="22"/>
        <v>0</v>
      </c>
      <c r="Z40" s="169">
        <f t="shared" si="22"/>
        <v>0</v>
      </c>
      <c r="AA40" s="170">
        <f t="shared" si="22"/>
        <v>0</v>
      </c>
      <c r="AB40" s="169">
        <f t="shared" si="22"/>
        <v>0</v>
      </c>
      <c r="AC40" s="170">
        <f t="shared" si="22"/>
        <v>0</v>
      </c>
      <c r="AD40" s="169">
        <f t="shared" si="22"/>
        <v>0</v>
      </c>
      <c r="AE40" s="170">
        <f t="shared" si="22"/>
        <v>0</v>
      </c>
      <c r="AF40" s="169">
        <f t="shared" si="22"/>
        <v>0</v>
      </c>
      <c r="AG40" s="171">
        <f t="shared" si="22"/>
        <v>0</v>
      </c>
      <c r="AH40" s="169">
        <f t="shared" si="22"/>
        <v>0</v>
      </c>
      <c r="AI40" s="170">
        <f t="shared" si="22"/>
        <v>0</v>
      </c>
      <c r="AJ40" s="172">
        <f t="shared" si="22"/>
        <v>0</v>
      </c>
      <c r="AK40" s="173">
        <f>SUM(AK41:AK47)</f>
        <v>0</v>
      </c>
      <c r="AL40" s="866"/>
      <c r="AM40" s="867"/>
      <c r="AN40" s="867"/>
      <c r="AO40" s="867"/>
      <c r="AP40" s="867"/>
      <c r="AQ40" s="867"/>
      <c r="AR40" s="868"/>
      <c r="AS40" s="869"/>
      <c r="AT40" s="867"/>
      <c r="AU40" s="868"/>
      <c r="AV40" s="869"/>
      <c r="AW40" s="867"/>
      <c r="AX40" s="867"/>
      <c r="AY40" s="867"/>
      <c r="AZ40" s="870"/>
      <c r="BA40" s="44" t="s">
        <v>1684</v>
      </c>
      <c r="BB40" s="44" t="s">
        <v>1950</v>
      </c>
      <c r="BC40" s="45" t="s">
        <v>1686</v>
      </c>
    </row>
    <row r="41" spans="1:55" ht="33.75" x14ac:dyDescent="0.2">
      <c r="A41" s="902"/>
      <c r="B41" s="904" t="str">
        <f>VLOOKUP($D$9,'PROYECTOS REGISTRADOS'!$A$2:$D$82,4,0)</f>
        <v>Fortalecimiento Institucional de la Empresa de Servicios Públicos del Municipio de Tocancipá, Cundinamarca, Centro Oriente</v>
      </c>
      <c r="C41" s="907" t="str">
        <f>VLOOKUP($D$9,'PROYECTOS REGISTRADOS'!$A$2:$D$82,3,0)</f>
        <v>2016-25817-0048</v>
      </c>
      <c r="D41" s="947" t="s">
        <v>1450</v>
      </c>
      <c r="E41" s="913" t="str">
        <f>IF(D41=0,"0-0",(VLOOKUP(D41,'CONSOLIDADO PLAN DESARROLLO'!$EL$9:$ET$304,2,0)))</f>
        <v>Elaborar e implementar estudio técnico de cargas laborales para la ESPT</v>
      </c>
      <c r="F41" s="916" t="str">
        <f>IF(D41=0,"0-0",(VLOOKUP(D41,'CONSOLIDADO PLAN DESARROLLO'!$EL$9:$ET$304,3,0)))</f>
        <v>No. de Estudios Técnicos implementados</v>
      </c>
      <c r="G41" s="919">
        <f>IF(D41=0,"0-0",(VLOOKUP(D41,'CONSOLIDADO PLAN DESARROLLO'!$EL$9:$ET$304,4,0)))</f>
        <v>0</v>
      </c>
      <c r="H41" s="922">
        <f>IF(D41=0,"0-0",(VLOOKUP(D41,'CONSOLIDADO PLAN DESARROLLO'!$EL$9:$ET$304,5,0)))</f>
        <v>1</v>
      </c>
      <c r="I41" s="925">
        <f>IF(D41=0,"0-0",(VLOOKUP(D41,'CONSOLIDADO PLAN DESARROLLO'!$EL$9:$ET$304,$R$3,0)))</f>
        <v>0.6</v>
      </c>
      <c r="J41" s="926"/>
      <c r="K41" s="972"/>
      <c r="L41" s="940"/>
      <c r="M41" s="819" t="s">
        <v>1928</v>
      </c>
      <c r="N41" s="820" t="s">
        <v>1929</v>
      </c>
      <c r="O41" s="821">
        <v>1</v>
      </c>
      <c r="P41" s="47"/>
      <c r="Q41" s="47"/>
      <c r="R41" s="950">
        <f>VLOOKUP($D41,'[4]Tablero Logro Metas 2020'!$AK$7:$AS$302,3,0)</f>
        <v>0</v>
      </c>
      <c r="S41" s="885"/>
      <c r="T41" s="953">
        <f>VLOOKUP($D41,'[4]Tablero Logro Metas 2020'!$AK$7:$AS$302,4,0)</f>
        <v>0</v>
      </c>
      <c r="U41" s="885"/>
      <c r="V41" s="953">
        <f>VLOOKUP($D41,'[4]Tablero Logro Metas 2020'!$AK$7:$AS$302,5,0)</f>
        <v>0</v>
      </c>
      <c r="W41" s="885"/>
      <c r="X41" s="953">
        <f>VLOOKUP($D41,'[4]Tablero Logro Metas 2020'!$AK$7:$AS$302,6,0)</f>
        <v>0</v>
      </c>
      <c r="Y41" s="885"/>
      <c r="Z41" s="953">
        <f>VLOOKUP($D41,'[4]Tablero Logro Metas 2020'!$AK$7:$AS$302,7,0)</f>
        <v>0</v>
      </c>
      <c r="AA41" s="885"/>
      <c r="AB41" s="953">
        <f>VLOOKUP($D41,'[4]Tablero Logro Metas 2020'!$AK$7:$AS$302,8,0)</f>
        <v>0</v>
      </c>
      <c r="AC41" s="885"/>
      <c r="AD41" s="953">
        <f>VLOOKUP($D41,'[4]Tablero Logro Metas 2020'!$AK$7:$AS$302,9,0)</f>
        <v>0</v>
      </c>
      <c r="AE41" s="885"/>
      <c r="AF41" s="931"/>
      <c r="AG41" s="885"/>
      <c r="AH41" s="931"/>
      <c r="AI41" s="885"/>
      <c r="AJ41" s="934">
        <f>+R41+T41+V41+X41+Z41+AB41+AD41+AF41+AH41</f>
        <v>0</v>
      </c>
      <c r="AK41" s="103">
        <f>AC41+AE41+AG41+S41+U41+W41+Y41+AA41+AI41</f>
        <v>0</v>
      </c>
      <c r="AL41" s="51"/>
      <c r="AM41" s="52"/>
      <c r="AN41" s="52"/>
      <c r="AO41" s="52"/>
      <c r="AP41" s="52"/>
      <c r="AQ41" s="52"/>
      <c r="AR41" s="53">
        <f t="shared" ref="AR41:AR46" si="23">SUM(AL41:AQ41)</f>
        <v>0</v>
      </c>
      <c r="AS41" s="54"/>
      <c r="AT41" s="52"/>
      <c r="AU41" s="53">
        <f t="shared" ref="AU41:AU46" si="24">SUM(AS41:AT41)</f>
        <v>0</v>
      </c>
      <c r="AV41" s="54"/>
      <c r="AW41" s="52"/>
      <c r="AX41" s="52"/>
      <c r="AY41" s="52"/>
      <c r="AZ41" s="55"/>
      <c r="BA41" s="56"/>
      <c r="BB41" s="56"/>
      <c r="BC41" s="57"/>
    </row>
    <row r="42" spans="1:55" ht="22.5" x14ac:dyDescent="0.2">
      <c r="A42" s="902"/>
      <c r="B42" s="904"/>
      <c r="C42" s="907"/>
      <c r="D42" s="947"/>
      <c r="E42" s="914"/>
      <c r="F42" s="916"/>
      <c r="G42" s="919"/>
      <c r="H42" s="922"/>
      <c r="I42" s="927"/>
      <c r="J42" s="928"/>
      <c r="K42" s="972"/>
      <c r="L42" s="941"/>
      <c r="M42" s="805" t="s">
        <v>1934</v>
      </c>
      <c r="N42" s="804" t="s">
        <v>1929</v>
      </c>
      <c r="O42" s="806">
        <v>1</v>
      </c>
      <c r="P42" s="47"/>
      <c r="Q42" s="47"/>
      <c r="R42" s="951"/>
      <c r="S42" s="885"/>
      <c r="T42" s="954"/>
      <c r="U42" s="885"/>
      <c r="V42" s="954"/>
      <c r="W42" s="885"/>
      <c r="X42" s="954"/>
      <c r="Y42" s="885"/>
      <c r="Z42" s="954"/>
      <c r="AA42" s="885"/>
      <c r="AB42" s="954"/>
      <c r="AC42" s="885"/>
      <c r="AD42" s="954"/>
      <c r="AE42" s="885"/>
      <c r="AF42" s="932"/>
      <c r="AG42" s="885"/>
      <c r="AH42" s="932"/>
      <c r="AI42" s="885"/>
      <c r="AJ42" s="935"/>
      <c r="AK42" s="103">
        <f t="shared" ref="AK42:AK46" si="25">AC42+AE42+AG42+S42+U42+W42+Y42+AA42+AI42</f>
        <v>0</v>
      </c>
      <c r="AL42" s="51"/>
      <c r="AM42" s="52"/>
      <c r="AN42" s="52"/>
      <c r="AO42" s="52"/>
      <c r="AP42" s="52"/>
      <c r="AQ42" s="52"/>
      <c r="AR42" s="53">
        <f t="shared" si="23"/>
        <v>0</v>
      </c>
      <c r="AS42" s="54"/>
      <c r="AT42" s="52"/>
      <c r="AU42" s="53">
        <f t="shared" si="24"/>
        <v>0</v>
      </c>
      <c r="AV42" s="54"/>
      <c r="AW42" s="52"/>
      <c r="AX42" s="52"/>
      <c r="AY42" s="52"/>
      <c r="AZ42" s="55"/>
      <c r="BA42" s="56"/>
      <c r="BB42" s="56"/>
      <c r="BC42" s="57"/>
    </row>
    <row r="43" spans="1:55" ht="17.25" customHeight="1" x14ac:dyDescent="0.2">
      <c r="A43" s="902"/>
      <c r="B43" s="904"/>
      <c r="C43" s="907"/>
      <c r="D43" s="947"/>
      <c r="E43" s="914"/>
      <c r="F43" s="916"/>
      <c r="G43" s="919"/>
      <c r="H43" s="922"/>
      <c r="I43" s="927"/>
      <c r="J43" s="928"/>
      <c r="K43" s="972"/>
      <c r="L43" s="941"/>
      <c r="M43" s="174"/>
      <c r="N43" s="175"/>
      <c r="O43" s="176"/>
      <c r="P43" s="47"/>
      <c r="Q43" s="47"/>
      <c r="R43" s="951"/>
      <c r="S43" s="865"/>
      <c r="T43" s="954"/>
      <c r="U43" s="865"/>
      <c r="V43" s="954"/>
      <c r="W43" s="865"/>
      <c r="X43" s="954"/>
      <c r="Y43" s="865"/>
      <c r="Z43" s="954"/>
      <c r="AA43" s="865"/>
      <c r="AB43" s="954"/>
      <c r="AC43" s="865"/>
      <c r="AD43" s="954"/>
      <c r="AE43" s="865"/>
      <c r="AF43" s="932"/>
      <c r="AG43" s="865"/>
      <c r="AH43" s="932"/>
      <c r="AI43" s="865"/>
      <c r="AJ43" s="935"/>
      <c r="AK43" s="103">
        <f t="shared" si="25"/>
        <v>0</v>
      </c>
      <c r="AL43" s="51"/>
      <c r="AM43" s="52"/>
      <c r="AN43" s="52"/>
      <c r="AO43" s="52"/>
      <c r="AP43" s="52"/>
      <c r="AQ43" s="52"/>
      <c r="AR43" s="53">
        <f t="shared" si="23"/>
        <v>0</v>
      </c>
      <c r="AS43" s="54"/>
      <c r="AT43" s="52"/>
      <c r="AU43" s="53">
        <f t="shared" si="24"/>
        <v>0</v>
      </c>
      <c r="AV43" s="54"/>
      <c r="AW43" s="52"/>
      <c r="AX43" s="52"/>
      <c r="AY43" s="52"/>
      <c r="AZ43" s="55"/>
      <c r="BA43" s="56"/>
      <c r="BB43" s="56"/>
      <c r="BC43" s="57"/>
    </row>
    <row r="44" spans="1:55" ht="17.25" customHeight="1" x14ac:dyDescent="0.2">
      <c r="A44" s="902"/>
      <c r="B44" s="904"/>
      <c r="C44" s="907"/>
      <c r="D44" s="947"/>
      <c r="E44" s="914"/>
      <c r="F44" s="916"/>
      <c r="G44" s="919"/>
      <c r="H44" s="922"/>
      <c r="I44" s="927"/>
      <c r="J44" s="928"/>
      <c r="K44" s="972"/>
      <c r="L44" s="941"/>
      <c r="M44" s="174"/>
      <c r="N44" s="175"/>
      <c r="O44" s="176"/>
      <c r="P44" s="47"/>
      <c r="Q44" s="47"/>
      <c r="R44" s="951"/>
      <c r="S44" s="865"/>
      <c r="T44" s="954"/>
      <c r="U44" s="865"/>
      <c r="V44" s="954"/>
      <c r="W44" s="865"/>
      <c r="X44" s="954"/>
      <c r="Y44" s="865"/>
      <c r="Z44" s="954"/>
      <c r="AA44" s="865"/>
      <c r="AB44" s="954"/>
      <c r="AC44" s="865"/>
      <c r="AD44" s="954"/>
      <c r="AE44" s="865"/>
      <c r="AF44" s="932"/>
      <c r="AG44" s="865"/>
      <c r="AH44" s="932"/>
      <c r="AI44" s="865"/>
      <c r="AJ44" s="935"/>
      <c r="AK44" s="103">
        <f t="shared" si="25"/>
        <v>0</v>
      </c>
      <c r="AL44" s="51"/>
      <c r="AM44" s="52"/>
      <c r="AN44" s="52"/>
      <c r="AO44" s="52"/>
      <c r="AP44" s="52"/>
      <c r="AQ44" s="52"/>
      <c r="AR44" s="53">
        <f t="shared" si="23"/>
        <v>0</v>
      </c>
      <c r="AS44" s="54"/>
      <c r="AT44" s="52"/>
      <c r="AU44" s="53">
        <f t="shared" si="24"/>
        <v>0</v>
      </c>
      <c r="AV44" s="54"/>
      <c r="AW44" s="52"/>
      <c r="AX44" s="52"/>
      <c r="AY44" s="52"/>
      <c r="AZ44" s="55"/>
      <c r="BA44" s="56"/>
      <c r="BB44" s="56"/>
      <c r="BC44" s="57"/>
    </row>
    <row r="45" spans="1:55" ht="17.25" customHeight="1" x14ac:dyDescent="0.2">
      <c r="A45" s="902"/>
      <c r="B45" s="904"/>
      <c r="C45" s="907"/>
      <c r="D45" s="947"/>
      <c r="E45" s="914"/>
      <c r="F45" s="916"/>
      <c r="G45" s="919"/>
      <c r="H45" s="922"/>
      <c r="I45" s="927"/>
      <c r="J45" s="928"/>
      <c r="K45" s="972"/>
      <c r="L45" s="941"/>
      <c r="M45" s="174"/>
      <c r="N45" s="175"/>
      <c r="O45" s="176"/>
      <c r="P45" s="47"/>
      <c r="Q45" s="47"/>
      <c r="R45" s="951"/>
      <c r="S45" s="865"/>
      <c r="T45" s="954"/>
      <c r="U45" s="865"/>
      <c r="V45" s="954"/>
      <c r="W45" s="865"/>
      <c r="X45" s="954"/>
      <c r="Y45" s="865"/>
      <c r="Z45" s="954"/>
      <c r="AA45" s="865"/>
      <c r="AB45" s="954"/>
      <c r="AC45" s="865"/>
      <c r="AD45" s="954"/>
      <c r="AE45" s="865"/>
      <c r="AF45" s="932"/>
      <c r="AG45" s="865"/>
      <c r="AH45" s="932"/>
      <c r="AI45" s="865"/>
      <c r="AJ45" s="935"/>
      <c r="AK45" s="103">
        <f t="shared" si="25"/>
        <v>0</v>
      </c>
      <c r="AL45" s="51"/>
      <c r="AM45" s="52"/>
      <c r="AN45" s="52"/>
      <c r="AO45" s="52"/>
      <c r="AP45" s="52"/>
      <c r="AQ45" s="52"/>
      <c r="AR45" s="53">
        <f t="shared" si="23"/>
        <v>0</v>
      </c>
      <c r="AS45" s="54"/>
      <c r="AT45" s="52"/>
      <c r="AU45" s="53">
        <f t="shared" si="24"/>
        <v>0</v>
      </c>
      <c r="AV45" s="54"/>
      <c r="AW45" s="52"/>
      <c r="AX45" s="52"/>
      <c r="AY45" s="52"/>
      <c r="AZ45" s="55"/>
      <c r="BA45" s="56"/>
      <c r="BB45" s="56"/>
      <c r="BC45" s="57"/>
    </row>
    <row r="46" spans="1:55" ht="17.25" customHeight="1" x14ac:dyDescent="0.2">
      <c r="A46" s="902"/>
      <c r="B46" s="905"/>
      <c r="C46" s="908"/>
      <c r="D46" s="948"/>
      <c r="E46" s="914"/>
      <c r="F46" s="917"/>
      <c r="G46" s="920"/>
      <c r="H46" s="923"/>
      <c r="I46" s="927"/>
      <c r="J46" s="928"/>
      <c r="K46" s="973"/>
      <c r="L46" s="941"/>
      <c r="M46" s="177"/>
      <c r="N46" s="178"/>
      <c r="O46" s="179"/>
      <c r="P46" s="47"/>
      <c r="Q46" s="47"/>
      <c r="R46" s="951"/>
      <c r="S46" s="865"/>
      <c r="T46" s="954"/>
      <c r="U46" s="865"/>
      <c r="V46" s="954"/>
      <c r="W46" s="865"/>
      <c r="X46" s="954"/>
      <c r="Y46" s="865"/>
      <c r="Z46" s="954"/>
      <c r="AA46" s="865"/>
      <c r="AB46" s="954"/>
      <c r="AC46" s="865"/>
      <c r="AD46" s="954"/>
      <c r="AE46" s="865"/>
      <c r="AF46" s="932"/>
      <c r="AG46" s="865"/>
      <c r="AH46" s="932"/>
      <c r="AI46" s="865"/>
      <c r="AJ46" s="936"/>
      <c r="AK46" s="103">
        <f t="shared" si="25"/>
        <v>0</v>
      </c>
      <c r="AL46" s="51"/>
      <c r="AM46" s="52"/>
      <c r="AN46" s="52"/>
      <c r="AO46" s="52"/>
      <c r="AP46" s="52"/>
      <c r="AQ46" s="52"/>
      <c r="AR46" s="53">
        <f t="shared" si="23"/>
        <v>0</v>
      </c>
      <c r="AS46" s="54"/>
      <c r="AT46" s="52"/>
      <c r="AU46" s="53">
        <f t="shared" si="24"/>
        <v>0</v>
      </c>
      <c r="AV46" s="54"/>
      <c r="AW46" s="52"/>
      <c r="AX46" s="52"/>
      <c r="AY46" s="52"/>
      <c r="AZ46" s="55"/>
      <c r="BA46" s="56"/>
      <c r="BB46" s="56"/>
      <c r="BC46" s="57"/>
    </row>
    <row r="47" spans="1:55" ht="9.9499999999999993" customHeight="1" thickBot="1" x14ac:dyDescent="0.25">
      <c r="A47" s="903"/>
      <c r="B47" s="906"/>
      <c r="C47" s="909"/>
      <c r="D47" s="949"/>
      <c r="E47" s="915"/>
      <c r="F47" s="918"/>
      <c r="G47" s="921"/>
      <c r="H47" s="924"/>
      <c r="I47" s="929"/>
      <c r="J47" s="930"/>
      <c r="K47" s="974"/>
      <c r="L47" s="942"/>
      <c r="M47" s="180"/>
      <c r="N47" s="181"/>
      <c r="O47" s="182"/>
      <c r="P47" s="117"/>
      <c r="Q47" s="117"/>
      <c r="R47" s="952"/>
      <c r="S47" s="183"/>
      <c r="T47" s="955"/>
      <c r="U47" s="184"/>
      <c r="V47" s="955"/>
      <c r="W47" s="184"/>
      <c r="X47" s="955"/>
      <c r="Y47" s="184"/>
      <c r="Z47" s="955"/>
      <c r="AA47" s="184"/>
      <c r="AB47" s="955"/>
      <c r="AC47" s="184"/>
      <c r="AD47" s="955"/>
      <c r="AE47" s="184"/>
      <c r="AF47" s="933"/>
      <c r="AG47" s="185"/>
      <c r="AH47" s="933"/>
      <c r="AI47" s="184"/>
      <c r="AJ47" s="118"/>
      <c r="AK47" s="119"/>
      <c r="AL47" s="186"/>
      <c r="AM47" s="187"/>
      <c r="AN47" s="187"/>
      <c r="AO47" s="187"/>
      <c r="AP47" s="187"/>
      <c r="AQ47" s="187"/>
      <c r="AR47" s="120"/>
      <c r="AS47" s="188"/>
      <c r="AT47" s="187"/>
      <c r="AU47" s="120"/>
      <c r="AV47" s="188"/>
      <c r="AW47" s="187"/>
      <c r="AX47" s="187"/>
      <c r="AY47" s="187"/>
      <c r="AZ47" s="189"/>
      <c r="BA47" s="190"/>
      <c r="BB47" s="190"/>
      <c r="BC47" s="191"/>
    </row>
    <row r="48" spans="1:55" ht="6" customHeight="1" x14ac:dyDescent="0.2">
      <c r="A48" s="156"/>
      <c r="B48" s="192"/>
      <c r="C48" s="192"/>
      <c r="D48" s="192"/>
      <c r="E48" s="192"/>
      <c r="F48" s="192"/>
      <c r="G48" s="192"/>
      <c r="H48" s="192"/>
      <c r="I48" s="946"/>
      <c r="J48" s="946"/>
      <c r="K48" s="192"/>
      <c r="L48" s="192"/>
      <c r="M48" s="192"/>
      <c r="N48" s="192"/>
      <c r="O48" s="192"/>
      <c r="P48" s="192"/>
      <c r="Q48" s="192"/>
      <c r="R48" s="192"/>
      <c r="S48" s="192"/>
      <c r="T48" s="192"/>
      <c r="U48" s="192"/>
      <c r="V48" s="192"/>
      <c r="W48" s="192"/>
      <c r="X48" s="192"/>
      <c r="Y48" s="192"/>
      <c r="Z48" s="192"/>
      <c r="AA48" s="192"/>
      <c r="AB48" s="192"/>
      <c r="AC48" s="192"/>
      <c r="AD48" s="192"/>
      <c r="AE48" s="192"/>
      <c r="AF48" s="192"/>
      <c r="AG48" s="192"/>
      <c r="AH48" s="192"/>
      <c r="AI48" s="192"/>
      <c r="AJ48" s="192"/>
      <c r="AK48" s="193"/>
      <c r="AL48" s="193"/>
      <c r="AM48" s="193"/>
      <c r="AN48" s="193"/>
      <c r="AO48" s="193"/>
      <c r="AP48" s="193"/>
      <c r="AQ48" s="194"/>
      <c r="AR48" s="193"/>
      <c r="AS48" s="193"/>
      <c r="AT48" s="193"/>
      <c r="AU48" s="193"/>
      <c r="AV48" s="193"/>
      <c r="AW48" s="193"/>
      <c r="AX48" s="193"/>
      <c r="AY48" s="193"/>
      <c r="AZ48" s="193"/>
      <c r="BA48" s="193"/>
      <c r="BB48" s="193"/>
      <c r="BC48" s="156"/>
    </row>
    <row r="49" spans="1:55" ht="72" hidden="1" customHeight="1" x14ac:dyDescent="0.2">
      <c r="A49" s="901">
        <v>5</v>
      </c>
      <c r="B49" s="161" t="s">
        <v>1704</v>
      </c>
      <c r="C49" s="162" t="s">
        <v>1705</v>
      </c>
      <c r="D49" s="163" t="s">
        <v>21</v>
      </c>
      <c r="E49" s="163" t="s">
        <v>1891</v>
      </c>
      <c r="F49" s="162" t="s">
        <v>1706</v>
      </c>
      <c r="G49" s="164" t="s">
        <v>1678</v>
      </c>
      <c r="H49" s="164" t="s">
        <v>1679</v>
      </c>
      <c r="I49" s="165" t="s">
        <v>1907</v>
      </c>
      <c r="J49" s="166">
        <f>+$N$3</f>
        <v>2019</v>
      </c>
      <c r="K49" s="164" t="s">
        <v>1924</v>
      </c>
      <c r="L49" s="165" t="s">
        <v>1925</v>
      </c>
      <c r="M49" s="162" t="s">
        <v>1707</v>
      </c>
      <c r="N49" s="162" t="s">
        <v>1708</v>
      </c>
      <c r="O49" s="162" t="s">
        <v>1709</v>
      </c>
      <c r="P49" s="162" t="s">
        <v>1710</v>
      </c>
      <c r="Q49" s="162" t="s">
        <v>1711</v>
      </c>
      <c r="R49" s="167">
        <f t="shared" ref="R49" si="26">SUM(R50:R56)</f>
        <v>0</v>
      </c>
      <c r="S49" s="168">
        <f t="shared" ref="S49" si="27">SUM(S50:S56)</f>
        <v>0</v>
      </c>
      <c r="T49" s="169">
        <f t="shared" ref="T49" si="28">SUM(T50:T56)</f>
        <v>0</v>
      </c>
      <c r="U49" s="170">
        <f t="shared" ref="U49" si="29">SUM(U50:U56)</f>
        <v>0</v>
      </c>
      <c r="V49" s="169">
        <f t="shared" ref="V49" si="30">SUM(V50:V56)</f>
        <v>0</v>
      </c>
      <c r="W49" s="170">
        <f t="shared" ref="W49" si="31">SUM(W50:W56)</f>
        <v>0</v>
      </c>
      <c r="X49" s="169">
        <f t="shared" ref="X49" si="32">SUM(X50:X56)</f>
        <v>0</v>
      </c>
      <c r="Y49" s="170">
        <f t="shared" ref="Y49" si="33">SUM(Y50:Y56)</f>
        <v>0</v>
      </c>
      <c r="Z49" s="169">
        <f t="shared" ref="Z49" si="34">SUM(Z50:Z56)</f>
        <v>0</v>
      </c>
      <c r="AA49" s="170">
        <f t="shared" ref="AA49" si="35">SUM(AA50:AA56)</f>
        <v>0</v>
      </c>
      <c r="AB49" s="169">
        <f t="shared" ref="AB49" si="36">SUM(AB50:AB56)</f>
        <v>0</v>
      </c>
      <c r="AC49" s="170">
        <f t="shared" ref="AC49" si="37">SUM(AC50:AC56)</f>
        <v>0</v>
      </c>
      <c r="AD49" s="169">
        <f t="shared" ref="AD49" si="38">SUM(AD50:AD56)</f>
        <v>0</v>
      </c>
      <c r="AE49" s="170">
        <f t="shared" ref="AE49" si="39">SUM(AE50:AE56)</f>
        <v>0</v>
      </c>
      <c r="AF49" s="169">
        <f t="shared" ref="AF49" si="40">SUM(AF50:AF56)</f>
        <v>0</v>
      </c>
      <c r="AG49" s="171">
        <f t="shared" ref="AG49" si="41">SUM(AG50:AG56)</f>
        <v>0</v>
      </c>
      <c r="AH49" s="861"/>
      <c r="AI49" s="861"/>
      <c r="AJ49" s="172">
        <f t="shared" ref="AJ49" si="42">SUM(AJ50:AJ56)</f>
        <v>0</v>
      </c>
      <c r="AK49" s="173">
        <f t="shared" ref="AK49" si="43">SUM(AK50:AK56)</f>
        <v>0</v>
      </c>
      <c r="AL49" s="41">
        <f t="shared" ref="AL49" si="44">SUM(AL50:AL56)</f>
        <v>0</v>
      </c>
      <c r="AM49" s="42">
        <f t="shared" ref="AM49" si="45">SUM(AM50:AM56)</f>
        <v>0</v>
      </c>
      <c r="AN49" s="42">
        <f t="shared" ref="AN49" si="46">SUM(AN50:AN56)</f>
        <v>0</v>
      </c>
      <c r="AO49" s="42">
        <f t="shared" ref="AO49" si="47">SUM(AO50:AO56)</f>
        <v>0</v>
      </c>
      <c r="AP49" s="42">
        <f t="shared" ref="AP49" si="48">SUM(AP50:AP56)</f>
        <v>0</v>
      </c>
      <c r="AQ49" s="42">
        <f t="shared" ref="AQ49" si="49">SUM(AQ50:AQ56)</f>
        <v>0</v>
      </c>
      <c r="AR49" s="43">
        <f t="shared" ref="AR49" si="50">SUM(AR50:AR56)</f>
        <v>0</v>
      </c>
      <c r="AS49" s="104">
        <f t="shared" ref="AS49" si="51">SUM(AS50:AS56)</f>
        <v>0</v>
      </c>
      <c r="AT49" s="42">
        <f t="shared" ref="AT49" si="52">SUM(AT50:AT56)</f>
        <v>0</v>
      </c>
      <c r="AU49" s="43">
        <f t="shared" ref="AU49" si="53">SUM(AU50:AU56)</f>
        <v>0</v>
      </c>
      <c r="AV49" s="104">
        <f t="shared" ref="AV49" si="54">SUM(AV50:AV56)</f>
        <v>0</v>
      </c>
      <c r="AW49" s="42">
        <f t="shared" ref="AW49" si="55">SUM(AW50:AW56)</f>
        <v>0</v>
      </c>
      <c r="AX49" s="42">
        <f t="shared" ref="AX49" si="56">SUM(AX50:AX56)</f>
        <v>0</v>
      </c>
      <c r="AY49" s="42">
        <f t="shared" ref="AY49" si="57">SUM(AY50:AY56)</f>
        <v>0</v>
      </c>
      <c r="AZ49" s="105">
        <f t="shared" ref="AZ49" si="58">SUM(AZ50:AZ56)</f>
        <v>0</v>
      </c>
      <c r="BA49" s="44" t="s">
        <v>1684</v>
      </c>
      <c r="BB49" s="44" t="s">
        <v>1685</v>
      </c>
      <c r="BC49" s="45" t="s">
        <v>1686</v>
      </c>
    </row>
    <row r="50" spans="1:55" ht="17.25" hidden="1" customHeight="1" x14ac:dyDescent="0.2">
      <c r="A50" s="902"/>
      <c r="B50" s="904" t="str">
        <f>VLOOKUP($D$9,'PROYECTOS REGISTRADOS'!$A$2:$D$82,4,0)</f>
        <v>Fortalecimiento Institucional de la Empresa de Servicios Públicos del Municipio de Tocancipá, Cundinamarca, Centro Oriente</v>
      </c>
      <c r="C50" s="907" t="str">
        <f>VLOOKUP($D$9,'PROYECTOS REGISTRADOS'!$A$2:$D$82,3,0)</f>
        <v>2016-25817-0048</v>
      </c>
      <c r="D50" s="910"/>
      <c r="E50" s="913" t="str">
        <f>IF(D50=0,"0-0",(VLOOKUP(D50,'CONSOLIDADO PLAN DESARROLLO'!$EL$9:$ET$304,2,0)))</f>
        <v>0-0</v>
      </c>
      <c r="F50" s="916" t="str">
        <f>IF(D50=0,"0-0",(VLOOKUP(D50,'CONSOLIDADO PLAN DESARROLLO'!$EL$9:$ET$304,3,0)))</f>
        <v>0-0</v>
      </c>
      <c r="G50" s="919" t="str">
        <f>IF(D50=0,"0-0",(VLOOKUP(D50,'CONSOLIDADO PLAN DESARROLLO'!$EL$9:$ET$304,4,0)))</f>
        <v>0-0</v>
      </c>
      <c r="H50" s="922" t="str">
        <f>IF(D50=0,"0-0",(VLOOKUP(D50,'CONSOLIDADO PLAN DESARROLLO'!$EL$9:$ET$304,5,0)))</f>
        <v>0-0</v>
      </c>
      <c r="I50" s="925" t="str">
        <f>IF(D50=0,"0-0",(VLOOKUP(D50,'CONSOLIDADO PLAN DESARROLLO'!$EL$9:$ET$304,$R$3,0)))</f>
        <v>0-0</v>
      </c>
      <c r="J50" s="926"/>
      <c r="K50" s="937"/>
      <c r="L50" s="940"/>
      <c r="M50" s="174"/>
      <c r="N50" s="175"/>
      <c r="O50" s="176"/>
      <c r="P50" s="46"/>
      <c r="Q50" s="47"/>
      <c r="R50" s="943"/>
      <c r="S50" s="48"/>
      <c r="T50" s="931"/>
      <c r="U50" s="49"/>
      <c r="V50" s="931"/>
      <c r="W50" s="49"/>
      <c r="X50" s="931"/>
      <c r="Y50" s="49"/>
      <c r="Z50" s="931"/>
      <c r="AA50" s="49"/>
      <c r="AB50" s="931"/>
      <c r="AC50" s="49"/>
      <c r="AD50" s="931"/>
      <c r="AE50" s="49"/>
      <c r="AF50" s="931"/>
      <c r="AG50" s="50"/>
      <c r="AH50" s="862"/>
      <c r="AI50" s="862"/>
      <c r="AJ50" s="934">
        <f>+R50+T50+V50+X50+Z50+AB50+AD50+AF50</f>
        <v>0</v>
      </c>
      <c r="AK50" s="103">
        <f t="shared" ref="AK50:AK55" si="59">AC50+AE50+AG50+S50+U50+W50+Y50+AA50</f>
        <v>0</v>
      </c>
      <c r="AL50" s="51"/>
      <c r="AM50" s="52"/>
      <c r="AN50" s="52"/>
      <c r="AO50" s="52"/>
      <c r="AP50" s="52"/>
      <c r="AQ50" s="52"/>
      <c r="AR50" s="53">
        <f t="shared" ref="AR50:AR55" si="60">SUM(AL50:AQ50)</f>
        <v>0</v>
      </c>
      <c r="AS50" s="54"/>
      <c r="AT50" s="52"/>
      <c r="AU50" s="53">
        <f t="shared" ref="AU50:AU54" si="61">SUM(AS50:AT50)</f>
        <v>0</v>
      </c>
      <c r="AV50" s="54"/>
      <c r="AW50" s="52"/>
      <c r="AX50" s="52"/>
      <c r="AY50" s="52"/>
      <c r="AZ50" s="55"/>
      <c r="BA50" s="56"/>
      <c r="BB50" s="56"/>
      <c r="BC50" s="57"/>
    </row>
    <row r="51" spans="1:55" ht="17.25" hidden="1" customHeight="1" x14ac:dyDescent="0.2">
      <c r="A51" s="902"/>
      <c r="B51" s="904"/>
      <c r="C51" s="907"/>
      <c r="D51" s="910"/>
      <c r="E51" s="914"/>
      <c r="F51" s="916"/>
      <c r="G51" s="919"/>
      <c r="H51" s="922"/>
      <c r="I51" s="927"/>
      <c r="J51" s="928"/>
      <c r="K51" s="937"/>
      <c r="L51" s="941"/>
      <c r="M51" s="174"/>
      <c r="N51" s="175"/>
      <c r="O51" s="176"/>
      <c r="P51" s="46"/>
      <c r="Q51" s="47"/>
      <c r="R51" s="944"/>
      <c r="S51" s="48"/>
      <c r="T51" s="932"/>
      <c r="U51" s="49"/>
      <c r="V51" s="932"/>
      <c r="W51" s="49"/>
      <c r="X51" s="932"/>
      <c r="Y51" s="49"/>
      <c r="Z51" s="932"/>
      <c r="AA51" s="49"/>
      <c r="AB51" s="932"/>
      <c r="AC51" s="49"/>
      <c r="AD51" s="932"/>
      <c r="AE51" s="49"/>
      <c r="AF51" s="932"/>
      <c r="AG51" s="50"/>
      <c r="AH51" s="863"/>
      <c r="AI51" s="863"/>
      <c r="AJ51" s="935"/>
      <c r="AK51" s="103">
        <f t="shared" si="59"/>
        <v>0</v>
      </c>
      <c r="AL51" s="51"/>
      <c r="AM51" s="52"/>
      <c r="AN51" s="52"/>
      <c r="AO51" s="52"/>
      <c r="AP51" s="52"/>
      <c r="AQ51" s="52"/>
      <c r="AR51" s="53">
        <f t="shared" si="60"/>
        <v>0</v>
      </c>
      <c r="AS51" s="54"/>
      <c r="AT51" s="52"/>
      <c r="AU51" s="53">
        <f t="shared" si="61"/>
        <v>0</v>
      </c>
      <c r="AV51" s="54"/>
      <c r="AW51" s="52"/>
      <c r="AX51" s="52"/>
      <c r="AY51" s="52"/>
      <c r="AZ51" s="55"/>
      <c r="BA51" s="56"/>
      <c r="BB51" s="56"/>
      <c r="BC51" s="57"/>
    </row>
    <row r="52" spans="1:55" ht="17.25" hidden="1" customHeight="1" x14ac:dyDescent="0.2">
      <c r="A52" s="902"/>
      <c r="B52" s="904"/>
      <c r="C52" s="907"/>
      <c r="D52" s="910"/>
      <c r="E52" s="914"/>
      <c r="F52" s="916"/>
      <c r="G52" s="919"/>
      <c r="H52" s="922"/>
      <c r="I52" s="927"/>
      <c r="J52" s="928"/>
      <c r="K52" s="937"/>
      <c r="L52" s="941"/>
      <c r="M52" s="174"/>
      <c r="N52" s="175"/>
      <c r="O52" s="176"/>
      <c r="P52" s="46"/>
      <c r="Q52" s="47"/>
      <c r="R52" s="944"/>
      <c r="S52" s="48"/>
      <c r="T52" s="932"/>
      <c r="U52" s="49"/>
      <c r="V52" s="932"/>
      <c r="W52" s="49"/>
      <c r="X52" s="932"/>
      <c r="Y52" s="49"/>
      <c r="Z52" s="932"/>
      <c r="AA52" s="49"/>
      <c r="AB52" s="932"/>
      <c r="AC52" s="49"/>
      <c r="AD52" s="932"/>
      <c r="AE52" s="49"/>
      <c r="AF52" s="932"/>
      <c r="AG52" s="50"/>
      <c r="AH52" s="863"/>
      <c r="AI52" s="863"/>
      <c r="AJ52" s="935"/>
      <c r="AK52" s="103">
        <f t="shared" si="59"/>
        <v>0</v>
      </c>
      <c r="AL52" s="51"/>
      <c r="AM52" s="52"/>
      <c r="AN52" s="52"/>
      <c r="AO52" s="52"/>
      <c r="AP52" s="52"/>
      <c r="AQ52" s="52"/>
      <c r="AR52" s="53">
        <f t="shared" si="60"/>
        <v>0</v>
      </c>
      <c r="AS52" s="54"/>
      <c r="AT52" s="52"/>
      <c r="AU52" s="53">
        <f t="shared" si="61"/>
        <v>0</v>
      </c>
      <c r="AV52" s="54"/>
      <c r="AW52" s="52"/>
      <c r="AX52" s="52"/>
      <c r="AY52" s="52"/>
      <c r="AZ52" s="55"/>
      <c r="BA52" s="56"/>
      <c r="BB52" s="56"/>
      <c r="BC52" s="57"/>
    </row>
    <row r="53" spans="1:55" ht="17.25" hidden="1" customHeight="1" x14ac:dyDescent="0.2">
      <c r="A53" s="902"/>
      <c r="B53" s="904"/>
      <c r="C53" s="907"/>
      <c r="D53" s="910"/>
      <c r="E53" s="914"/>
      <c r="F53" s="916"/>
      <c r="G53" s="919"/>
      <c r="H53" s="922"/>
      <c r="I53" s="927"/>
      <c r="J53" s="928"/>
      <c r="K53" s="937"/>
      <c r="L53" s="941"/>
      <c r="M53" s="174"/>
      <c r="N53" s="175"/>
      <c r="O53" s="176"/>
      <c r="P53" s="46"/>
      <c r="Q53" s="47"/>
      <c r="R53" s="944"/>
      <c r="S53" s="48"/>
      <c r="T53" s="932"/>
      <c r="U53" s="49"/>
      <c r="V53" s="932"/>
      <c r="W53" s="49"/>
      <c r="X53" s="932"/>
      <c r="Y53" s="49"/>
      <c r="Z53" s="932"/>
      <c r="AA53" s="49"/>
      <c r="AB53" s="932"/>
      <c r="AC53" s="49"/>
      <c r="AD53" s="932"/>
      <c r="AE53" s="49"/>
      <c r="AF53" s="932"/>
      <c r="AG53" s="50"/>
      <c r="AH53" s="863"/>
      <c r="AI53" s="863"/>
      <c r="AJ53" s="935"/>
      <c r="AK53" s="103">
        <f t="shared" si="59"/>
        <v>0</v>
      </c>
      <c r="AL53" s="51"/>
      <c r="AM53" s="52"/>
      <c r="AN53" s="52"/>
      <c r="AO53" s="52"/>
      <c r="AP53" s="52"/>
      <c r="AQ53" s="52"/>
      <c r="AR53" s="53">
        <f t="shared" si="60"/>
        <v>0</v>
      </c>
      <c r="AS53" s="54"/>
      <c r="AT53" s="52"/>
      <c r="AU53" s="53">
        <f t="shared" si="61"/>
        <v>0</v>
      </c>
      <c r="AV53" s="54"/>
      <c r="AW53" s="52"/>
      <c r="AX53" s="52"/>
      <c r="AY53" s="52"/>
      <c r="AZ53" s="55"/>
      <c r="BA53" s="56"/>
      <c r="BB53" s="56"/>
      <c r="BC53" s="57"/>
    </row>
    <row r="54" spans="1:55" ht="17.25" hidden="1" customHeight="1" x14ac:dyDescent="0.2">
      <c r="A54" s="902"/>
      <c r="B54" s="904"/>
      <c r="C54" s="907"/>
      <c r="D54" s="910"/>
      <c r="E54" s="914"/>
      <c r="F54" s="916"/>
      <c r="G54" s="919"/>
      <c r="H54" s="922"/>
      <c r="I54" s="927"/>
      <c r="J54" s="928"/>
      <c r="K54" s="937"/>
      <c r="L54" s="941"/>
      <c r="M54" s="174"/>
      <c r="N54" s="175"/>
      <c r="O54" s="176"/>
      <c r="P54" s="46"/>
      <c r="Q54" s="47"/>
      <c r="R54" s="944"/>
      <c r="S54" s="48"/>
      <c r="T54" s="932"/>
      <c r="U54" s="49"/>
      <c r="V54" s="932"/>
      <c r="W54" s="49"/>
      <c r="X54" s="932"/>
      <c r="Y54" s="49"/>
      <c r="Z54" s="932"/>
      <c r="AA54" s="49"/>
      <c r="AB54" s="932"/>
      <c r="AC54" s="49"/>
      <c r="AD54" s="932"/>
      <c r="AE54" s="49"/>
      <c r="AF54" s="932"/>
      <c r="AG54" s="50"/>
      <c r="AH54" s="863"/>
      <c r="AI54" s="863"/>
      <c r="AJ54" s="935"/>
      <c r="AK54" s="103">
        <f t="shared" si="59"/>
        <v>0</v>
      </c>
      <c r="AL54" s="51"/>
      <c r="AM54" s="52"/>
      <c r="AN54" s="52"/>
      <c r="AO54" s="52"/>
      <c r="AP54" s="52"/>
      <c r="AQ54" s="52"/>
      <c r="AR54" s="53">
        <f t="shared" si="60"/>
        <v>0</v>
      </c>
      <c r="AS54" s="54"/>
      <c r="AT54" s="52"/>
      <c r="AU54" s="53">
        <f t="shared" si="61"/>
        <v>0</v>
      </c>
      <c r="AV54" s="54"/>
      <c r="AW54" s="52"/>
      <c r="AX54" s="52"/>
      <c r="AY54" s="52"/>
      <c r="AZ54" s="55"/>
      <c r="BA54" s="56"/>
      <c r="BB54" s="56"/>
      <c r="BC54" s="57"/>
    </row>
    <row r="55" spans="1:55" ht="17.25" hidden="1" customHeight="1" x14ac:dyDescent="0.2">
      <c r="A55" s="902"/>
      <c r="B55" s="905"/>
      <c r="C55" s="908"/>
      <c r="D55" s="911"/>
      <c r="E55" s="914"/>
      <c r="F55" s="917"/>
      <c r="G55" s="920"/>
      <c r="H55" s="923"/>
      <c r="I55" s="927"/>
      <c r="J55" s="928"/>
      <c r="K55" s="938"/>
      <c r="L55" s="941"/>
      <c r="M55" s="177"/>
      <c r="N55" s="178"/>
      <c r="O55" s="179"/>
      <c r="P55" s="106"/>
      <c r="Q55" s="107"/>
      <c r="R55" s="944"/>
      <c r="S55" s="108"/>
      <c r="T55" s="932"/>
      <c r="U55" s="109"/>
      <c r="V55" s="932"/>
      <c r="W55" s="109"/>
      <c r="X55" s="932"/>
      <c r="Y55" s="109"/>
      <c r="Z55" s="932"/>
      <c r="AA55" s="109"/>
      <c r="AB55" s="932"/>
      <c r="AC55" s="109"/>
      <c r="AD55" s="932"/>
      <c r="AE55" s="109"/>
      <c r="AF55" s="932"/>
      <c r="AG55" s="110"/>
      <c r="AH55" s="863"/>
      <c r="AI55" s="863"/>
      <c r="AJ55" s="936"/>
      <c r="AK55" s="103">
        <f t="shared" si="59"/>
        <v>0</v>
      </c>
      <c r="AL55" s="111"/>
      <c r="AM55" s="112"/>
      <c r="AN55" s="112"/>
      <c r="AO55" s="112"/>
      <c r="AP55" s="112"/>
      <c r="AQ55" s="112"/>
      <c r="AR55" s="53">
        <f t="shared" si="60"/>
        <v>0</v>
      </c>
      <c r="AS55" s="113"/>
      <c r="AT55" s="112"/>
      <c r="AU55" s="53">
        <f>SUM(AS55:AT55)</f>
        <v>0</v>
      </c>
      <c r="AV55" s="113"/>
      <c r="AW55" s="112"/>
      <c r="AX55" s="112"/>
      <c r="AY55" s="112"/>
      <c r="AZ55" s="114"/>
      <c r="BA55" s="115"/>
      <c r="BB55" s="115"/>
      <c r="BC55" s="116"/>
    </row>
    <row r="56" spans="1:55" ht="9.9499999999999993" hidden="1" customHeight="1" thickBot="1" x14ac:dyDescent="0.25">
      <c r="A56" s="903"/>
      <c r="B56" s="906"/>
      <c r="C56" s="909"/>
      <c r="D56" s="912"/>
      <c r="E56" s="915"/>
      <c r="F56" s="918"/>
      <c r="G56" s="921"/>
      <c r="H56" s="924"/>
      <c r="I56" s="929"/>
      <c r="J56" s="930"/>
      <c r="K56" s="939"/>
      <c r="L56" s="942"/>
      <c r="M56" s="180"/>
      <c r="N56" s="181"/>
      <c r="O56" s="182"/>
      <c r="P56" s="117"/>
      <c r="Q56" s="117"/>
      <c r="R56" s="945"/>
      <c r="S56" s="183"/>
      <c r="T56" s="933"/>
      <c r="U56" s="184"/>
      <c r="V56" s="933"/>
      <c r="W56" s="184"/>
      <c r="X56" s="933"/>
      <c r="Y56" s="184"/>
      <c r="Z56" s="933"/>
      <c r="AA56" s="184"/>
      <c r="AB56" s="933"/>
      <c r="AC56" s="184"/>
      <c r="AD56" s="933"/>
      <c r="AE56" s="184"/>
      <c r="AF56" s="933"/>
      <c r="AG56" s="185"/>
      <c r="AH56" s="864"/>
      <c r="AI56" s="864"/>
      <c r="AJ56" s="118"/>
      <c r="AK56" s="119"/>
      <c r="AL56" s="186"/>
      <c r="AM56" s="187"/>
      <c r="AN56" s="187"/>
      <c r="AO56" s="187"/>
      <c r="AP56" s="187"/>
      <c r="AQ56" s="187"/>
      <c r="AR56" s="120"/>
      <c r="AS56" s="188"/>
      <c r="AT56" s="187"/>
      <c r="AU56" s="120"/>
      <c r="AV56" s="188"/>
      <c r="AW56" s="187"/>
      <c r="AX56" s="187"/>
      <c r="AY56" s="187"/>
      <c r="AZ56" s="189"/>
      <c r="BA56" s="190"/>
      <c r="BB56" s="190"/>
      <c r="BC56" s="191"/>
    </row>
    <row r="57" spans="1:55" ht="6" hidden="1" customHeight="1" x14ac:dyDescent="0.2">
      <c r="A57" s="156"/>
      <c r="B57" s="192"/>
      <c r="C57" s="192"/>
      <c r="D57" s="192"/>
      <c r="E57" s="192"/>
      <c r="F57" s="192"/>
      <c r="G57" s="192"/>
      <c r="H57" s="192"/>
      <c r="I57" s="946"/>
      <c r="J57" s="946"/>
      <c r="K57" s="192"/>
      <c r="L57" s="192"/>
      <c r="M57" s="192"/>
      <c r="N57" s="192"/>
      <c r="O57" s="192"/>
      <c r="P57" s="192"/>
      <c r="Q57" s="192"/>
      <c r="R57" s="192"/>
      <c r="S57" s="192"/>
      <c r="T57" s="192"/>
      <c r="U57" s="192"/>
      <c r="V57" s="192"/>
      <c r="W57" s="192"/>
      <c r="X57" s="192"/>
      <c r="Y57" s="192"/>
      <c r="Z57" s="192"/>
      <c r="AA57" s="192"/>
      <c r="AB57" s="192"/>
      <c r="AC57" s="192"/>
      <c r="AD57" s="192"/>
      <c r="AE57" s="192"/>
      <c r="AF57" s="192"/>
      <c r="AG57" s="192"/>
      <c r="AH57" s="192"/>
      <c r="AI57" s="192"/>
      <c r="AJ57" s="192"/>
      <c r="AK57" s="193"/>
      <c r="AL57" s="193"/>
      <c r="AM57" s="193"/>
      <c r="AN57" s="193"/>
      <c r="AO57" s="193"/>
      <c r="AP57" s="193"/>
      <c r="AQ57" s="194"/>
      <c r="AR57" s="193"/>
      <c r="AS57" s="193"/>
      <c r="AT57" s="193"/>
      <c r="AU57" s="193"/>
      <c r="AV57" s="193"/>
      <c r="AW57" s="193"/>
      <c r="AX57" s="193"/>
      <c r="AY57" s="193"/>
      <c r="AZ57" s="193"/>
      <c r="BA57" s="193"/>
      <c r="BB57" s="193"/>
      <c r="BC57" s="156"/>
    </row>
    <row r="58" spans="1:55" ht="72" hidden="1" customHeight="1" x14ac:dyDescent="0.2">
      <c r="A58" s="901">
        <v>6</v>
      </c>
      <c r="B58" s="161" t="s">
        <v>1704</v>
      </c>
      <c r="C58" s="162" t="s">
        <v>1705</v>
      </c>
      <c r="D58" s="163" t="s">
        <v>21</v>
      </c>
      <c r="E58" s="163" t="s">
        <v>1891</v>
      </c>
      <c r="F58" s="162" t="s">
        <v>1706</v>
      </c>
      <c r="G58" s="164" t="s">
        <v>1678</v>
      </c>
      <c r="H58" s="164" t="s">
        <v>1679</v>
      </c>
      <c r="I58" s="165" t="s">
        <v>1907</v>
      </c>
      <c r="J58" s="166">
        <f>+$N$3</f>
        <v>2019</v>
      </c>
      <c r="K58" s="164" t="s">
        <v>1924</v>
      </c>
      <c r="L58" s="165" t="s">
        <v>1925</v>
      </c>
      <c r="M58" s="162" t="s">
        <v>1707</v>
      </c>
      <c r="N58" s="162" t="s">
        <v>1708</v>
      </c>
      <c r="O58" s="162" t="s">
        <v>1709</v>
      </c>
      <c r="P58" s="162" t="s">
        <v>1710</v>
      </c>
      <c r="Q58" s="162" t="s">
        <v>1711</v>
      </c>
      <c r="R58" s="167">
        <f t="shared" ref="R58" si="62">SUM(R59:R65)</f>
        <v>0</v>
      </c>
      <c r="S58" s="168">
        <f t="shared" ref="S58" si="63">SUM(S59:S65)</f>
        <v>0</v>
      </c>
      <c r="T58" s="169">
        <f t="shared" ref="T58" si="64">SUM(T59:T65)</f>
        <v>0</v>
      </c>
      <c r="U58" s="170">
        <f t="shared" ref="U58" si="65">SUM(U59:U65)</f>
        <v>0</v>
      </c>
      <c r="V58" s="169">
        <f t="shared" ref="V58" si="66">SUM(V59:V65)</f>
        <v>0</v>
      </c>
      <c r="W58" s="170">
        <f t="shared" ref="W58" si="67">SUM(W59:W65)</f>
        <v>0</v>
      </c>
      <c r="X58" s="169">
        <f t="shared" ref="X58" si="68">SUM(X59:X65)</f>
        <v>0</v>
      </c>
      <c r="Y58" s="170">
        <f t="shared" ref="Y58" si="69">SUM(Y59:Y65)</f>
        <v>0</v>
      </c>
      <c r="Z58" s="169">
        <f t="shared" ref="Z58" si="70">SUM(Z59:Z65)</f>
        <v>0</v>
      </c>
      <c r="AA58" s="170">
        <f t="shared" ref="AA58" si="71">SUM(AA59:AA65)</f>
        <v>0</v>
      </c>
      <c r="AB58" s="169">
        <f t="shared" ref="AB58" si="72">SUM(AB59:AB65)</f>
        <v>0</v>
      </c>
      <c r="AC58" s="170">
        <f t="shared" ref="AC58" si="73">SUM(AC59:AC65)</f>
        <v>0</v>
      </c>
      <c r="AD58" s="169">
        <f t="shared" ref="AD58" si="74">SUM(AD59:AD65)</f>
        <v>0</v>
      </c>
      <c r="AE58" s="170">
        <f t="shared" ref="AE58" si="75">SUM(AE59:AE65)</f>
        <v>0</v>
      </c>
      <c r="AF58" s="169">
        <f t="shared" ref="AF58" si="76">SUM(AF59:AF65)</f>
        <v>0</v>
      </c>
      <c r="AG58" s="171">
        <f t="shared" ref="AG58" si="77">SUM(AG59:AG65)</f>
        <v>0</v>
      </c>
      <c r="AH58" s="861"/>
      <c r="AI58" s="861"/>
      <c r="AJ58" s="172">
        <f t="shared" ref="AJ58" si="78">SUM(AJ59:AJ65)</f>
        <v>0</v>
      </c>
      <c r="AK58" s="173">
        <f t="shared" ref="AK58" si="79">SUM(AK59:AK65)</f>
        <v>0</v>
      </c>
      <c r="AL58" s="41">
        <f t="shared" ref="AL58" si="80">SUM(AL59:AL65)</f>
        <v>0</v>
      </c>
      <c r="AM58" s="42">
        <f t="shared" ref="AM58" si="81">SUM(AM59:AM65)</f>
        <v>0</v>
      </c>
      <c r="AN58" s="42">
        <f t="shared" ref="AN58" si="82">SUM(AN59:AN65)</f>
        <v>0</v>
      </c>
      <c r="AO58" s="42">
        <f t="shared" ref="AO58" si="83">SUM(AO59:AO65)</f>
        <v>0</v>
      </c>
      <c r="AP58" s="42">
        <f t="shared" ref="AP58" si="84">SUM(AP59:AP65)</f>
        <v>0</v>
      </c>
      <c r="AQ58" s="42">
        <f t="shared" ref="AQ58" si="85">SUM(AQ59:AQ65)</f>
        <v>0</v>
      </c>
      <c r="AR58" s="43">
        <f t="shared" ref="AR58" si="86">SUM(AR59:AR65)</f>
        <v>0</v>
      </c>
      <c r="AS58" s="104">
        <f t="shared" ref="AS58" si="87">SUM(AS59:AS65)</f>
        <v>0</v>
      </c>
      <c r="AT58" s="42">
        <f t="shared" ref="AT58" si="88">SUM(AT59:AT65)</f>
        <v>0</v>
      </c>
      <c r="AU58" s="43">
        <f t="shared" ref="AU58" si="89">SUM(AU59:AU65)</f>
        <v>0</v>
      </c>
      <c r="AV58" s="104">
        <f t="shared" ref="AV58" si="90">SUM(AV59:AV65)</f>
        <v>0</v>
      </c>
      <c r="AW58" s="42">
        <f t="shared" ref="AW58" si="91">SUM(AW59:AW65)</f>
        <v>0</v>
      </c>
      <c r="AX58" s="42">
        <f t="shared" ref="AX58" si="92">SUM(AX59:AX65)</f>
        <v>0</v>
      </c>
      <c r="AY58" s="42">
        <f t="shared" ref="AY58" si="93">SUM(AY59:AY65)</f>
        <v>0</v>
      </c>
      <c r="AZ58" s="105">
        <f t="shared" ref="AZ58" si="94">SUM(AZ59:AZ65)</f>
        <v>0</v>
      </c>
      <c r="BA58" s="44" t="s">
        <v>1684</v>
      </c>
      <c r="BB58" s="44" t="s">
        <v>1685</v>
      </c>
      <c r="BC58" s="45" t="s">
        <v>1686</v>
      </c>
    </row>
    <row r="59" spans="1:55" ht="17.25" hidden="1" customHeight="1" x14ac:dyDescent="0.2">
      <c r="A59" s="902"/>
      <c r="B59" s="904" t="str">
        <f>VLOOKUP($D$9,'PROYECTOS REGISTRADOS'!$A$2:$D$82,4,0)</f>
        <v>Fortalecimiento Institucional de la Empresa de Servicios Públicos del Municipio de Tocancipá, Cundinamarca, Centro Oriente</v>
      </c>
      <c r="C59" s="907" t="str">
        <f>VLOOKUP($D$9,'PROYECTOS REGISTRADOS'!$A$2:$D$82,3,0)</f>
        <v>2016-25817-0048</v>
      </c>
      <c r="D59" s="910"/>
      <c r="E59" s="913" t="str">
        <f>IF(D59=0,"0-0",(VLOOKUP(D59,'CONSOLIDADO PLAN DESARROLLO'!$EL$9:$ET$304,2,0)))</f>
        <v>0-0</v>
      </c>
      <c r="F59" s="916" t="str">
        <f>IF(D59=0,"0-0",(VLOOKUP(D59,'CONSOLIDADO PLAN DESARROLLO'!$EL$9:$ET$304,3,0)))</f>
        <v>0-0</v>
      </c>
      <c r="G59" s="919" t="str">
        <f>IF(D59=0,"0-0",(VLOOKUP(D59,'CONSOLIDADO PLAN DESARROLLO'!$EL$9:$ET$304,4,0)))</f>
        <v>0-0</v>
      </c>
      <c r="H59" s="922" t="str">
        <f>IF(D59=0,"0-0",(VLOOKUP(D59,'CONSOLIDADO PLAN DESARROLLO'!$EL$9:$ET$304,5,0)))</f>
        <v>0-0</v>
      </c>
      <c r="I59" s="925" t="str">
        <f>IF(D59=0,"0-0",(VLOOKUP(D59,'CONSOLIDADO PLAN DESARROLLO'!$EL$9:$ET$304,$R$3,0)))</f>
        <v>0-0</v>
      </c>
      <c r="J59" s="926"/>
      <c r="K59" s="937"/>
      <c r="L59" s="940"/>
      <c r="M59" s="174"/>
      <c r="N59" s="175"/>
      <c r="O59" s="176"/>
      <c r="P59" s="46"/>
      <c r="Q59" s="47"/>
      <c r="R59" s="943"/>
      <c r="S59" s="48"/>
      <c r="T59" s="931"/>
      <c r="U59" s="49"/>
      <c r="V59" s="931"/>
      <c r="W59" s="49"/>
      <c r="X59" s="931"/>
      <c r="Y59" s="49"/>
      <c r="Z59" s="931"/>
      <c r="AA59" s="49"/>
      <c r="AB59" s="931"/>
      <c r="AC59" s="49"/>
      <c r="AD59" s="931"/>
      <c r="AE59" s="49"/>
      <c r="AF59" s="931"/>
      <c r="AG59" s="50"/>
      <c r="AH59" s="862"/>
      <c r="AI59" s="862"/>
      <c r="AJ59" s="934">
        <f>+R59+T59+V59+X59+Z59+AB59+AD59+AF59</f>
        <v>0</v>
      </c>
      <c r="AK59" s="103">
        <f t="shared" ref="AK59:AK64" si="95">AC59+AE59+AG59+S59+U59+W59+Y59+AA59</f>
        <v>0</v>
      </c>
      <c r="AL59" s="51"/>
      <c r="AM59" s="52"/>
      <c r="AN59" s="52"/>
      <c r="AO59" s="52"/>
      <c r="AP59" s="52"/>
      <c r="AQ59" s="52"/>
      <c r="AR59" s="53">
        <f t="shared" ref="AR59:AR64" si="96">SUM(AL59:AQ59)</f>
        <v>0</v>
      </c>
      <c r="AS59" s="54"/>
      <c r="AT59" s="52"/>
      <c r="AU59" s="53">
        <f t="shared" ref="AU59:AU63" si="97">SUM(AS59:AT59)</f>
        <v>0</v>
      </c>
      <c r="AV59" s="54"/>
      <c r="AW59" s="52"/>
      <c r="AX59" s="52"/>
      <c r="AY59" s="52"/>
      <c r="AZ59" s="55"/>
      <c r="BA59" s="56"/>
      <c r="BB59" s="56"/>
      <c r="BC59" s="57"/>
    </row>
    <row r="60" spans="1:55" ht="17.25" hidden="1" customHeight="1" x14ac:dyDescent="0.2">
      <c r="A60" s="902"/>
      <c r="B60" s="904"/>
      <c r="C60" s="907"/>
      <c r="D60" s="910"/>
      <c r="E60" s="914"/>
      <c r="F60" s="916"/>
      <c r="G60" s="919"/>
      <c r="H60" s="922"/>
      <c r="I60" s="927"/>
      <c r="J60" s="928"/>
      <c r="K60" s="937"/>
      <c r="L60" s="941"/>
      <c r="M60" s="174"/>
      <c r="N60" s="175"/>
      <c r="O60" s="176"/>
      <c r="P60" s="46"/>
      <c r="Q60" s="47"/>
      <c r="R60" s="944"/>
      <c r="S60" s="48"/>
      <c r="T60" s="932"/>
      <c r="U60" s="49"/>
      <c r="V60" s="932"/>
      <c r="W60" s="49"/>
      <c r="X60" s="932"/>
      <c r="Y60" s="49"/>
      <c r="Z60" s="932"/>
      <c r="AA60" s="49"/>
      <c r="AB60" s="932"/>
      <c r="AC60" s="49"/>
      <c r="AD60" s="932"/>
      <c r="AE60" s="49"/>
      <c r="AF60" s="932"/>
      <c r="AG60" s="50"/>
      <c r="AH60" s="863"/>
      <c r="AI60" s="863"/>
      <c r="AJ60" s="935"/>
      <c r="AK60" s="103">
        <f t="shared" si="95"/>
        <v>0</v>
      </c>
      <c r="AL60" s="51"/>
      <c r="AM60" s="52"/>
      <c r="AN60" s="52"/>
      <c r="AO60" s="52"/>
      <c r="AP60" s="52"/>
      <c r="AQ60" s="52"/>
      <c r="AR60" s="53">
        <f t="shared" si="96"/>
        <v>0</v>
      </c>
      <c r="AS60" s="54"/>
      <c r="AT60" s="52"/>
      <c r="AU60" s="53">
        <f t="shared" si="97"/>
        <v>0</v>
      </c>
      <c r="AV60" s="54"/>
      <c r="AW60" s="52"/>
      <c r="AX60" s="52"/>
      <c r="AY60" s="52"/>
      <c r="AZ60" s="55"/>
      <c r="BA60" s="56"/>
      <c r="BB60" s="56"/>
      <c r="BC60" s="57"/>
    </row>
    <row r="61" spans="1:55" ht="17.25" hidden="1" customHeight="1" x14ac:dyDescent="0.2">
      <c r="A61" s="902"/>
      <c r="B61" s="904"/>
      <c r="C61" s="907"/>
      <c r="D61" s="910"/>
      <c r="E61" s="914"/>
      <c r="F61" s="916"/>
      <c r="G61" s="919"/>
      <c r="H61" s="922"/>
      <c r="I61" s="927"/>
      <c r="J61" s="928"/>
      <c r="K61" s="937"/>
      <c r="L61" s="941"/>
      <c r="M61" s="174"/>
      <c r="N61" s="175"/>
      <c r="O61" s="176"/>
      <c r="P61" s="46"/>
      <c r="Q61" s="47"/>
      <c r="R61" s="944"/>
      <c r="S61" s="48"/>
      <c r="T61" s="932"/>
      <c r="U61" s="49"/>
      <c r="V61" s="932"/>
      <c r="W61" s="49"/>
      <c r="X61" s="932"/>
      <c r="Y61" s="49"/>
      <c r="Z61" s="932"/>
      <c r="AA61" s="49"/>
      <c r="AB61" s="932"/>
      <c r="AC61" s="49"/>
      <c r="AD61" s="932"/>
      <c r="AE61" s="49"/>
      <c r="AF61" s="932"/>
      <c r="AG61" s="50"/>
      <c r="AH61" s="863"/>
      <c r="AI61" s="863"/>
      <c r="AJ61" s="935"/>
      <c r="AK61" s="103">
        <f t="shared" si="95"/>
        <v>0</v>
      </c>
      <c r="AL61" s="51"/>
      <c r="AM61" s="52"/>
      <c r="AN61" s="52"/>
      <c r="AO61" s="52"/>
      <c r="AP61" s="52"/>
      <c r="AQ61" s="52"/>
      <c r="AR61" s="53">
        <f t="shared" si="96"/>
        <v>0</v>
      </c>
      <c r="AS61" s="54"/>
      <c r="AT61" s="52"/>
      <c r="AU61" s="53">
        <f t="shared" si="97"/>
        <v>0</v>
      </c>
      <c r="AV61" s="54"/>
      <c r="AW61" s="52"/>
      <c r="AX61" s="52"/>
      <c r="AY61" s="52"/>
      <c r="AZ61" s="55"/>
      <c r="BA61" s="56"/>
      <c r="BB61" s="56"/>
      <c r="BC61" s="57"/>
    </row>
    <row r="62" spans="1:55" ht="17.25" hidden="1" customHeight="1" x14ac:dyDescent="0.2">
      <c r="A62" s="902"/>
      <c r="B62" s="904"/>
      <c r="C62" s="907"/>
      <c r="D62" s="910"/>
      <c r="E62" s="914"/>
      <c r="F62" s="916"/>
      <c r="G62" s="919"/>
      <c r="H62" s="922"/>
      <c r="I62" s="927"/>
      <c r="J62" s="928"/>
      <c r="K62" s="937"/>
      <c r="L62" s="941"/>
      <c r="M62" s="174"/>
      <c r="N62" s="175"/>
      <c r="O62" s="176"/>
      <c r="P62" s="46"/>
      <c r="Q62" s="47"/>
      <c r="R62" s="944"/>
      <c r="S62" s="48"/>
      <c r="T62" s="932"/>
      <c r="U62" s="49"/>
      <c r="V62" s="932"/>
      <c r="W62" s="49"/>
      <c r="X62" s="932"/>
      <c r="Y62" s="49"/>
      <c r="Z62" s="932"/>
      <c r="AA62" s="49"/>
      <c r="AB62" s="932"/>
      <c r="AC62" s="49"/>
      <c r="AD62" s="932"/>
      <c r="AE62" s="49"/>
      <c r="AF62" s="932"/>
      <c r="AG62" s="50"/>
      <c r="AH62" s="863"/>
      <c r="AI62" s="863"/>
      <c r="AJ62" s="935"/>
      <c r="AK62" s="103">
        <f t="shared" si="95"/>
        <v>0</v>
      </c>
      <c r="AL62" s="51"/>
      <c r="AM62" s="52"/>
      <c r="AN62" s="52"/>
      <c r="AO62" s="52"/>
      <c r="AP62" s="52"/>
      <c r="AQ62" s="52"/>
      <c r="AR62" s="53">
        <f t="shared" si="96"/>
        <v>0</v>
      </c>
      <c r="AS62" s="54"/>
      <c r="AT62" s="52"/>
      <c r="AU62" s="53">
        <f t="shared" si="97"/>
        <v>0</v>
      </c>
      <c r="AV62" s="54"/>
      <c r="AW62" s="52"/>
      <c r="AX62" s="52"/>
      <c r="AY62" s="52"/>
      <c r="AZ62" s="55"/>
      <c r="BA62" s="56"/>
      <c r="BB62" s="56"/>
      <c r="BC62" s="57"/>
    </row>
    <row r="63" spans="1:55" ht="17.25" hidden="1" customHeight="1" x14ac:dyDescent="0.2">
      <c r="A63" s="902"/>
      <c r="B63" s="904"/>
      <c r="C63" s="907"/>
      <c r="D63" s="910"/>
      <c r="E63" s="914"/>
      <c r="F63" s="916"/>
      <c r="G63" s="919"/>
      <c r="H63" s="922"/>
      <c r="I63" s="927"/>
      <c r="J63" s="928"/>
      <c r="K63" s="937"/>
      <c r="L63" s="941"/>
      <c r="M63" s="174"/>
      <c r="N63" s="175"/>
      <c r="O63" s="176"/>
      <c r="P63" s="46"/>
      <c r="Q63" s="47"/>
      <c r="R63" s="944"/>
      <c r="S63" s="48"/>
      <c r="T63" s="932"/>
      <c r="U63" s="49"/>
      <c r="V63" s="932"/>
      <c r="W63" s="49"/>
      <c r="X63" s="932"/>
      <c r="Y63" s="49"/>
      <c r="Z63" s="932"/>
      <c r="AA63" s="49"/>
      <c r="AB63" s="932"/>
      <c r="AC63" s="49"/>
      <c r="AD63" s="932"/>
      <c r="AE63" s="49"/>
      <c r="AF63" s="932"/>
      <c r="AG63" s="50"/>
      <c r="AH63" s="863"/>
      <c r="AI63" s="863"/>
      <c r="AJ63" s="935"/>
      <c r="AK63" s="103">
        <f t="shared" si="95"/>
        <v>0</v>
      </c>
      <c r="AL63" s="51"/>
      <c r="AM63" s="52"/>
      <c r="AN63" s="52"/>
      <c r="AO63" s="52"/>
      <c r="AP63" s="52"/>
      <c r="AQ63" s="52"/>
      <c r="AR63" s="53">
        <f t="shared" si="96"/>
        <v>0</v>
      </c>
      <c r="AS63" s="54"/>
      <c r="AT63" s="52"/>
      <c r="AU63" s="53">
        <f t="shared" si="97"/>
        <v>0</v>
      </c>
      <c r="AV63" s="54"/>
      <c r="AW63" s="52"/>
      <c r="AX63" s="52"/>
      <c r="AY63" s="52"/>
      <c r="AZ63" s="55"/>
      <c r="BA63" s="56"/>
      <c r="BB63" s="56"/>
      <c r="BC63" s="57"/>
    </row>
    <row r="64" spans="1:55" ht="17.25" hidden="1" customHeight="1" x14ac:dyDescent="0.2">
      <c r="A64" s="902"/>
      <c r="B64" s="905"/>
      <c r="C64" s="908"/>
      <c r="D64" s="911"/>
      <c r="E64" s="914"/>
      <c r="F64" s="917"/>
      <c r="G64" s="920"/>
      <c r="H64" s="923"/>
      <c r="I64" s="927"/>
      <c r="J64" s="928"/>
      <c r="K64" s="938"/>
      <c r="L64" s="941"/>
      <c r="M64" s="177"/>
      <c r="N64" s="178"/>
      <c r="O64" s="179"/>
      <c r="P64" s="106"/>
      <c r="Q64" s="107"/>
      <c r="R64" s="944"/>
      <c r="S64" s="108"/>
      <c r="T64" s="932"/>
      <c r="U64" s="109"/>
      <c r="V64" s="932"/>
      <c r="W64" s="109"/>
      <c r="X64" s="932"/>
      <c r="Y64" s="109"/>
      <c r="Z64" s="932"/>
      <c r="AA64" s="109"/>
      <c r="AB64" s="932"/>
      <c r="AC64" s="109"/>
      <c r="AD64" s="932"/>
      <c r="AE64" s="109"/>
      <c r="AF64" s="932"/>
      <c r="AG64" s="110"/>
      <c r="AH64" s="863"/>
      <c r="AI64" s="863"/>
      <c r="AJ64" s="936"/>
      <c r="AK64" s="103">
        <f t="shared" si="95"/>
        <v>0</v>
      </c>
      <c r="AL64" s="111"/>
      <c r="AM64" s="112"/>
      <c r="AN64" s="112"/>
      <c r="AO64" s="112"/>
      <c r="AP64" s="112"/>
      <c r="AQ64" s="112"/>
      <c r="AR64" s="53">
        <f t="shared" si="96"/>
        <v>0</v>
      </c>
      <c r="AS64" s="113"/>
      <c r="AT64" s="112"/>
      <c r="AU64" s="53">
        <f>SUM(AS64:AT64)</f>
        <v>0</v>
      </c>
      <c r="AV64" s="113"/>
      <c r="AW64" s="112"/>
      <c r="AX64" s="112"/>
      <c r="AY64" s="112"/>
      <c r="AZ64" s="114"/>
      <c r="BA64" s="115"/>
      <c r="BB64" s="115"/>
      <c r="BC64" s="116"/>
    </row>
    <row r="65" spans="1:55" ht="9.9499999999999993" hidden="1" customHeight="1" thickBot="1" x14ac:dyDescent="0.25">
      <c r="A65" s="903"/>
      <c r="B65" s="906"/>
      <c r="C65" s="909"/>
      <c r="D65" s="912"/>
      <c r="E65" s="915"/>
      <c r="F65" s="918"/>
      <c r="G65" s="921"/>
      <c r="H65" s="924"/>
      <c r="I65" s="929"/>
      <c r="J65" s="930"/>
      <c r="K65" s="939"/>
      <c r="L65" s="942"/>
      <c r="M65" s="180"/>
      <c r="N65" s="181"/>
      <c r="O65" s="182"/>
      <c r="P65" s="117"/>
      <c r="Q65" s="117"/>
      <c r="R65" s="945"/>
      <c r="S65" s="183"/>
      <c r="T65" s="933"/>
      <c r="U65" s="184"/>
      <c r="V65" s="933"/>
      <c r="W65" s="184"/>
      <c r="X65" s="933"/>
      <c r="Y65" s="184"/>
      <c r="Z65" s="933"/>
      <c r="AA65" s="184"/>
      <c r="AB65" s="933"/>
      <c r="AC65" s="184"/>
      <c r="AD65" s="933"/>
      <c r="AE65" s="184"/>
      <c r="AF65" s="933"/>
      <c r="AG65" s="185"/>
      <c r="AH65" s="864"/>
      <c r="AI65" s="864"/>
      <c r="AJ65" s="118"/>
      <c r="AK65" s="119"/>
      <c r="AL65" s="186"/>
      <c r="AM65" s="187"/>
      <c r="AN65" s="187"/>
      <c r="AO65" s="187"/>
      <c r="AP65" s="187"/>
      <c r="AQ65" s="187"/>
      <c r="AR65" s="120"/>
      <c r="AS65" s="188"/>
      <c r="AT65" s="187"/>
      <c r="AU65" s="120"/>
      <c r="AV65" s="188"/>
      <c r="AW65" s="187"/>
      <c r="AX65" s="187"/>
      <c r="AY65" s="187"/>
      <c r="AZ65" s="189"/>
      <c r="BA65" s="190"/>
      <c r="BB65" s="190"/>
      <c r="BC65" s="191"/>
    </row>
    <row r="66" spans="1:55" ht="6" hidden="1" customHeight="1" x14ac:dyDescent="0.2">
      <c r="A66" s="156"/>
      <c r="B66" s="192"/>
      <c r="C66" s="192"/>
      <c r="D66" s="192"/>
      <c r="E66" s="192"/>
      <c r="F66" s="192"/>
      <c r="G66" s="192"/>
      <c r="H66" s="192"/>
      <c r="I66" s="946"/>
      <c r="J66" s="946"/>
      <c r="K66" s="192"/>
      <c r="L66" s="192"/>
      <c r="M66" s="192"/>
      <c r="N66" s="192"/>
      <c r="O66" s="192"/>
      <c r="P66" s="192"/>
      <c r="Q66" s="192"/>
      <c r="R66" s="192"/>
      <c r="S66" s="192"/>
      <c r="T66" s="192"/>
      <c r="U66" s="192"/>
      <c r="V66" s="192"/>
      <c r="W66" s="192"/>
      <c r="X66" s="192"/>
      <c r="Y66" s="192"/>
      <c r="Z66" s="192"/>
      <c r="AA66" s="192"/>
      <c r="AB66" s="192"/>
      <c r="AC66" s="192"/>
      <c r="AD66" s="192"/>
      <c r="AE66" s="192"/>
      <c r="AF66" s="192"/>
      <c r="AG66" s="192"/>
      <c r="AH66" s="192"/>
      <c r="AI66" s="192"/>
      <c r="AJ66" s="192"/>
      <c r="AK66" s="193"/>
      <c r="AL66" s="193"/>
      <c r="AM66" s="193"/>
      <c r="AN66" s="193"/>
      <c r="AO66" s="193"/>
      <c r="AP66" s="193"/>
      <c r="AQ66" s="194"/>
      <c r="AR66" s="193"/>
      <c r="AS66" s="193"/>
      <c r="AT66" s="193"/>
      <c r="AU66" s="193"/>
      <c r="AV66" s="193"/>
      <c r="AW66" s="193"/>
      <c r="AX66" s="193"/>
      <c r="AY66" s="193"/>
      <c r="AZ66" s="193"/>
      <c r="BA66" s="193"/>
      <c r="BB66" s="193"/>
      <c r="BC66" s="156"/>
    </row>
    <row r="67" spans="1:55" ht="72" hidden="1" customHeight="1" x14ac:dyDescent="0.2">
      <c r="A67" s="901">
        <v>7</v>
      </c>
      <c r="B67" s="161" t="s">
        <v>1704</v>
      </c>
      <c r="C67" s="162" t="s">
        <v>1705</v>
      </c>
      <c r="D67" s="163" t="s">
        <v>21</v>
      </c>
      <c r="E67" s="163" t="s">
        <v>1891</v>
      </c>
      <c r="F67" s="162" t="s">
        <v>1706</v>
      </c>
      <c r="G67" s="164" t="s">
        <v>1678</v>
      </c>
      <c r="H67" s="164" t="s">
        <v>1679</v>
      </c>
      <c r="I67" s="165" t="s">
        <v>1907</v>
      </c>
      <c r="J67" s="166">
        <f>+$N$3</f>
        <v>2019</v>
      </c>
      <c r="K67" s="164" t="s">
        <v>1924</v>
      </c>
      <c r="L67" s="165" t="s">
        <v>1925</v>
      </c>
      <c r="M67" s="162" t="s">
        <v>1707</v>
      </c>
      <c r="N67" s="162" t="s">
        <v>1708</v>
      </c>
      <c r="O67" s="162" t="s">
        <v>1709</v>
      </c>
      <c r="P67" s="162" t="s">
        <v>1710</v>
      </c>
      <c r="Q67" s="162" t="s">
        <v>1711</v>
      </c>
      <c r="R67" s="167">
        <f t="shared" ref="R67" si="98">SUM(R68:R74)</f>
        <v>0</v>
      </c>
      <c r="S67" s="168">
        <f t="shared" ref="S67" si="99">SUM(S68:S74)</f>
        <v>0</v>
      </c>
      <c r="T67" s="169">
        <f t="shared" ref="T67" si="100">SUM(T68:T74)</f>
        <v>0</v>
      </c>
      <c r="U67" s="170">
        <f t="shared" ref="U67" si="101">SUM(U68:U74)</f>
        <v>0</v>
      </c>
      <c r="V67" s="169">
        <f t="shared" ref="V67" si="102">SUM(V68:V74)</f>
        <v>0</v>
      </c>
      <c r="W67" s="170">
        <f t="shared" ref="W67" si="103">SUM(W68:W74)</f>
        <v>0</v>
      </c>
      <c r="X67" s="169">
        <f t="shared" ref="X67" si="104">SUM(X68:X74)</f>
        <v>0</v>
      </c>
      <c r="Y67" s="170">
        <f t="shared" ref="Y67" si="105">SUM(Y68:Y74)</f>
        <v>0</v>
      </c>
      <c r="Z67" s="169">
        <f t="shared" ref="Z67" si="106">SUM(Z68:Z74)</f>
        <v>0</v>
      </c>
      <c r="AA67" s="170">
        <f t="shared" ref="AA67" si="107">SUM(AA68:AA74)</f>
        <v>0</v>
      </c>
      <c r="AB67" s="169">
        <f t="shared" ref="AB67" si="108">SUM(AB68:AB74)</f>
        <v>0</v>
      </c>
      <c r="AC67" s="170">
        <f t="shared" ref="AC67" si="109">SUM(AC68:AC74)</f>
        <v>0</v>
      </c>
      <c r="AD67" s="169">
        <f t="shared" ref="AD67" si="110">SUM(AD68:AD74)</f>
        <v>0</v>
      </c>
      <c r="AE67" s="170">
        <f t="shared" ref="AE67" si="111">SUM(AE68:AE74)</f>
        <v>0</v>
      </c>
      <c r="AF67" s="169">
        <f t="shared" ref="AF67" si="112">SUM(AF68:AF74)</f>
        <v>0</v>
      </c>
      <c r="AG67" s="171">
        <f t="shared" ref="AG67" si="113">SUM(AG68:AG74)</f>
        <v>0</v>
      </c>
      <c r="AH67" s="861"/>
      <c r="AI67" s="861"/>
      <c r="AJ67" s="172">
        <f t="shared" ref="AJ67" si="114">SUM(AJ68:AJ74)</f>
        <v>0</v>
      </c>
      <c r="AK67" s="173">
        <f t="shared" ref="AK67" si="115">SUM(AK68:AK74)</f>
        <v>0</v>
      </c>
      <c r="AL67" s="41">
        <f t="shared" ref="AL67" si="116">SUM(AL68:AL74)</f>
        <v>0</v>
      </c>
      <c r="AM67" s="42">
        <f t="shared" ref="AM67" si="117">SUM(AM68:AM74)</f>
        <v>0</v>
      </c>
      <c r="AN67" s="42">
        <f t="shared" ref="AN67" si="118">SUM(AN68:AN74)</f>
        <v>0</v>
      </c>
      <c r="AO67" s="42">
        <f t="shared" ref="AO67" si="119">SUM(AO68:AO74)</f>
        <v>0</v>
      </c>
      <c r="AP67" s="42">
        <f t="shared" ref="AP67" si="120">SUM(AP68:AP74)</f>
        <v>0</v>
      </c>
      <c r="AQ67" s="42">
        <f t="shared" ref="AQ67" si="121">SUM(AQ68:AQ74)</f>
        <v>0</v>
      </c>
      <c r="AR67" s="43">
        <f t="shared" ref="AR67" si="122">SUM(AR68:AR74)</f>
        <v>0</v>
      </c>
      <c r="AS67" s="104">
        <f t="shared" ref="AS67" si="123">SUM(AS68:AS74)</f>
        <v>0</v>
      </c>
      <c r="AT67" s="42">
        <f t="shared" ref="AT67" si="124">SUM(AT68:AT74)</f>
        <v>0</v>
      </c>
      <c r="AU67" s="43">
        <f t="shared" ref="AU67" si="125">SUM(AU68:AU74)</f>
        <v>0</v>
      </c>
      <c r="AV67" s="104">
        <f t="shared" ref="AV67" si="126">SUM(AV68:AV74)</f>
        <v>0</v>
      </c>
      <c r="AW67" s="42">
        <f t="shared" ref="AW67" si="127">SUM(AW68:AW74)</f>
        <v>0</v>
      </c>
      <c r="AX67" s="42">
        <f t="shared" ref="AX67" si="128">SUM(AX68:AX74)</f>
        <v>0</v>
      </c>
      <c r="AY67" s="42">
        <f t="shared" ref="AY67" si="129">SUM(AY68:AY74)</f>
        <v>0</v>
      </c>
      <c r="AZ67" s="105">
        <f t="shared" ref="AZ67" si="130">SUM(AZ68:AZ74)</f>
        <v>0</v>
      </c>
      <c r="BA67" s="44" t="s">
        <v>1684</v>
      </c>
      <c r="BB67" s="44" t="s">
        <v>1685</v>
      </c>
      <c r="BC67" s="45" t="s">
        <v>1686</v>
      </c>
    </row>
    <row r="68" spans="1:55" ht="17.25" hidden="1" customHeight="1" x14ac:dyDescent="0.2">
      <c r="A68" s="902"/>
      <c r="B68" s="904" t="str">
        <f>VLOOKUP($D$9,'PROYECTOS REGISTRADOS'!$A$2:$D$82,4,0)</f>
        <v>Fortalecimiento Institucional de la Empresa de Servicios Públicos del Municipio de Tocancipá, Cundinamarca, Centro Oriente</v>
      </c>
      <c r="C68" s="907" t="str">
        <f>VLOOKUP($D$9,'PROYECTOS REGISTRADOS'!$A$2:$D$82,3,0)</f>
        <v>2016-25817-0048</v>
      </c>
      <c r="D68" s="910"/>
      <c r="E68" s="913" t="str">
        <f>IF(D68=0,"0-0",(VLOOKUP(D68,'CONSOLIDADO PLAN DESARROLLO'!$EL$9:$ET$304,2,0)))</f>
        <v>0-0</v>
      </c>
      <c r="F68" s="916" t="str">
        <f>IF(D68=0,"0-0",(VLOOKUP(D68,'CONSOLIDADO PLAN DESARROLLO'!$EL$9:$ET$304,3,0)))</f>
        <v>0-0</v>
      </c>
      <c r="G68" s="919" t="str">
        <f>IF(D68=0,"0-0",(VLOOKUP(D68,'CONSOLIDADO PLAN DESARROLLO'!$EL$9:$ET$304,4,0)))</f>
        <v>0-0</v>
      </c>
      <c r="H68" s="922" t="str">
        <f>IF(D68=0,"0-0",(VLOOKUP(D68,'CONSOLIDADO PLAN DESARROLLO'!$EL$9:$ET$304,5,0)))</f>
        <v>0-0</v>
      </c>
      <c r="I68" s="925" t="str">
        <f>IF(D68=0,"0-0",(VLOOKUP(D68,'CONSOLIDADO PLAN DESARROLLO'!$EL$9:$ET$304,$R$3,0)))</f>
        <v>0-0</v>
      </c>
      <c r="J68" s="926"/>
      <c r="K68" s="937"/>
      <c r="L68" s="940"/>
      <c r="M68" s="174"/>
      <c r="N68" s="175"/>
      <c r="O68" s="176"/>
      <c r="P68" s="46"/>
      <c r="Q68" s="47"/>
      <c r="R68" s="943"/>
      <c r="S68" s="48"/>
      <c r="T68" s="931"/>
      <c r="U68" s="49"/>
      <c r="V68" s="931"/>
      <c r="W68" s="49"/>
      <c r="X68" s="931"/>
      <c r="Y68" s="49"/>
      <c r="Z68" s="931"/>
      <c r="AA68" s="49"/>
      <c r="AB68" s="931"/>
      <c r="AC68" s="49"/>
      <c r="AD68" s="931"/>
      <c r="AE68" s="49"/>
      <c r="AF68" s="931"/>
      <c r="AG68" s="50"/>
      <c r="AH68" s="862"/>
      <c r="AI68" s="862"/>
      <c r="AJ68" s="934">
        <f>+R68+T68+V68+X68+Z68+AB68+AD68+AF68</f>
        <v>0</v>
      </c>
      <c r="AK68" s="103">
        <f t="shared" ref="AK68:AK73" si="131">AC68+AE68+AG68+S68+U68+W68+Y68+AA68</f>
        <v>0</v>
      </c>
      <c r="AL68" s="51"/>
      <c r="AM68" s="52"/>
      <c r="AN68" s="52"/>
      <c r="AO68" s="52"/>
      <c r="AP68" s="52"/>
      <c r="AQ68" s="52"/>
      <c r="AR68" s="53">
        <f t="shared" ref="AR68:AR73" si="132">SUM(AL68:AQ68)</f>
        <v>0</v>
      </c>
      <c r="AS68" s="54"/>
      <c r="AT68" s="52"/>
      <c r="AU68" s="53">
        <f t="shared" ref="AU68:AU72" si="133">SUM(AS68:AT68)</f>
        <v>0</v>
      </c>
      <c r="AV68" s="54"/>
      <c r="AW68" s="52"/>
      <c r="AX68" s="52"/>
      <c r="AY68" s="52"/>
      <c r="AZ68" s="55"/>
      <c r="BA68" s="56"/>
      <c r="BB68" s="56"/>
      <c r="BC68" s="57"/>
    </row>
    <row r="69" spans="1:55" ht="17.25" hidden="1" customHeight="1" x14ac:dyDescent="0.2">
      <c r="A69" s="902"/>
      <c r="B69" s="904"/>
      <c r="C69" s="907"/>
      <c r="D69" s="910"/>
      <c r="E69" s="914"/>
      <c r="F69" s="916"/>
      <c r="G69" s="919"/>
      <c r="H69" s="922"/>
      <c r="I69" s="927"/>
      <c r="J69" s="928"/>
      <c r="K69" s="937"/>
      <c r="L69" s="941"/>
      <c r="M69" s="174"/>
      <c r="N69" s="175"/>
      <c r="O69" s="176"/>
      <c r="P69" s="46"/>
      <c r="Q69" s="47"/>
      <c r="R69" s="944"/>
      <c r="S69" s="48"/>
      <c r="T69" s="932"/>
      <c r="U69" s="49"/>
      <c r="V69" s="932"/>
      <c r="W69" s="49"/>
      <c r="X69" s="932"/>
      <c r="Y69" s="49"/>
      <c r="Z69" s="932"/>
      <c r="AA69" s="49"/>
      <c r="AB69" s="932"/>
      <c r="AC69" s="49"/>
      <c r="AD69" s="932"/>
      <c r="AE69" s="49"/>
      <c r="AF69" s="932"/>
      <c r="AG69" s="50"/>
      <c r="AH69" s="863"/>
      <c r="AI69" s="863"/>
      <c r="AJ69" s="935"/>
      <c r="AK69" s="103">
        <f t="shared" si="131"/>
        <v>0</v>
      </c>
      <c r="AL69" s="51"/>
      <c r="AM69" s="52"/>
      <c r="AN69" s="52"/>
      <c r="AO69" s="52"/>
      <c r="AP69" s="52"/>
      <c r="AQ69" s="52"/>
      <c r="AR69" s="53">
        <f t="shared" si="132"/>
        <v>0</v>
      </c>
      <c r="AS69" s="54"/>
      <c r="AT69" s="52"/>
      <c r="AU69" s="53">
        <f t="shared" si="133"/>
        <v>0</v>
      </c>
      <c r="AV69" s="54"/>
      <c r="AW69" s="52"/>
      <c r="AX69" s="52"/>
      <c r="AY69" s="52"/>
      <c r="AZ69" s="55"/>
      <c r="BA69" s="56"/>
      <c r="BB69" s="56"/>
      <c r="BC69" s="57"/>
    </row>
    <row r="70" spans="1:55" ht="17.25" hidden="1" customHeight="1" x14ac:dyDescent="0.2">
      <c r="A70" s="902"/>
      <c r="B70" s="904"/>
      <c r="C70" s="907"/>
      <c r="D70" s="910"/>
      <c r="E70" s="914"/>
      <c r="F70" s="916"/>
      <c r="G70" s="919"/>
      <c r="H70" s="922"/>
      <c r="I70" s="927"/>
      <c r="J70" s="928"/>
      <c r="K70" s="937"/>
      <c r="L70" s="941"/>
      <c r="M70" s="174"/>
      <c r="N70" s="175"/>
      <c r="O70" s="176"/>
      <c r="P70" s="46"/>
      <c r="Q70" s="47"/>
      <c r="R70" s="944"/>
      <c r="S70" s="48"/>
      <c r="T70" s="932"/>
      <c r="U70" s="49"/>
      <c r="V70" s="932"/>
      <c r="W70" s="49"/>
      <c r="X70" s="932"/>
      <c r="Y70" s="49"/>
      <c r="Z70" s="932"/>
      <c r="AA70" s="49"/>
      <c r="AB70" s="932"/>
      <c r="AC70" s="49"/>
      <c r="AD70" s="932"/>
      <c r="AE70" s="49"/>
      <c r="AF70" s="932"/>
      <c r="AG70" s="50"/>
      <c r="AH70" s="863"/>
      <c r="AI70" s="863"/>
      <c r="AJ70" s="935"/>
      <c r="AK70" s="103">
        <f t="shared" si="131"/>
        <v>0</v>
      </c>
      <c r="AL70" s="51"/>
      <c r="AM70" s="52"/>
      <c r="AN70" s="52"/>
      <c r="AO70" s="52"/>
      <c r="AP70" s="52"/>
      <c r="AQ70" s="52"/>
      <c r="AR70" s="53">
        <f t="shared" si="132"/>
        <v>0</v>
      </c>
      <c r="AS70" s="54"/>
      <c r="AT70" s="52"/>
      <c r="AU70" s="53">
        <f t="shared" si="133"/>
        <v>0</v>
      </c>
      <c r="AV70" s="54"/>
      <c r="AW70" s="52"/>
      <c r="AX70" s="52"/>
      <c r="AY70" s="52"/>
      <c r="AZ70" s="55"/>
      <c r="BA70" s="56"/>
      <c r="BB70" s="56"/>
      <c r="BC70" s="57"/>
    </row>
    <row r="71" spans="1:55" ht="17.25" hidden="1" customHeight="1" x14ac:dyDescent="0.2">
      <c r="A71" s="902"/>
      <c r="B71" s="904"/>
      <c r="C71" s="907"/>
      <c r="D71" s="910"/>
      <c r="E71" s="914"/>
      <c r="F71" s="916"/>
      <c r="G71" s="919"/>
      <c r="H71" s="922"/>
      <c r="I71" s="927"/>
      <c r="J71" s="928"/>
      <c r="K71" s="937"/>
      <c r="L71" s="941"/>
      <c r="M71" s="174"/>
      <c r="N71" s="175"/>
      <c r="O71" s="176"/>
      <c r="P71" s="46"/>
      <c r="Q71" s="47"/>
      <c r="R71" s="944"/>
      <c r="S71" s="48"/>
      <c r="T71" s="932"/>
      <c r="U71" s="49"/>
      <c r="V71" s="932"/>
      <c r="W71" s="49"/>
      <c r="X71" s="932"/>
      <c r="Y71" s="49"/>
      <c r="Z71" s="932"/>
      <c r="AA71" s="49"/>
      <c r="AB71" s="932"/>
      <c r="AC71" s="49"/>
      <c r="AD71" s="932"/>
      <c r="AE71" s="49"/>
      <c r="AF71" s="932"/>
      <c r="AG71" s="50"/>
      <c r="AH71" s="863"/>
      <c r="AI71" s="863"/>
      <c r="AJ71" s="935"/>
      <c r="AK71" s="103">
        <f t="shared" si="131"/>
        <v>0</v>
      </c>
      <c r="AL71" s="51"/>
      <c r="AM71" s="52"/>
      <c r="AN71" s="52"/>
      <c r="AO71" s="52"/>
      <c r="AP71" s="52"/>
      <c r="AQ71" s="52"/>
      <c r="AR71" s="53">
        <f t="shared" si="132"/>
        <v>0</v>
      </c>
      <c r="AS71" s="54"/>
      <c r="AT71" s="52"/>
      <c r="AU71" s="53">
        <f t="shared" si="133"/>
        <v>0</v>
      </c>
      <c r="AV71" s="54"/>
      <c r="AW71" s="52"/>
      <c r="AX71" s="52"/>
      <c r="AY71" s="52"/>
      <c r="AZ71" s="55"/>
      <c r="BA71" s="56"/>
      <c r="BB71" s="56"/>
      <c r="BC71" s="57"/>
    </row>
    <row r="72" spans="1:55" ht="17.25" hidden="1" customHeight="1" x14ac:dyDescent="0.2">
      <c r="A72" s="902"/>
      <c r="B72" s="904"/>
      <c r="C72" s="907"/>
      <c r="D72" s="910"/>
      <c r="E72" s="914"/>
      <c r="F72" s="916"/>
      <c r="G72" s="919"/>
      <c r="H72" s="922"/>
      <c r="I72" s="927"/>
      <c r="J72" s="928"/>
      <c r="K72" s="937"/>
      <c r="L72" s="941"/>
      <c r="M72" s="174"/>
      <c r="N72" s="175"/>
      <c r="O72" s="176"/>
      <c r="P72" s="46"/>
      <c r="Q72" s="47"/>
      <c r="R72" s="944"/>
      <c r="S72" s="48"/>
      <c r="T72" s="932"/>
      <c r="U72" s="49"/>
      <c r="V72" s="932"/>
      <c r="W72" s="49"/>
      <c r="X72" s="932"/>
      <c r="Y72" s="49"/>
      <c r="Z72" s="932"/>
      <c r="AA72" s="49"/>
      <c r="AB72" s="932"/>
      <c r="AC72" s="49"/>
      <c r="AD72" s="932"/>
      <c r="AE72" s="49"/>
      <c r="AF72" s="932"/>
      <c r="AG72" s="50"/>
      <c r="AH72" s="863"/>
      <c r="AI72" s="863"/>
      <c r="AJ72" s="935"/>
      <c r="AK72" s="103">
        <f t="shared" si="131"/>
        <v>0</v>
      </c>
      <c r="AL72" s="51"/>
      <c r="AM72" s="52"/>
      <c r="AN72" s="52"/>
      <c r="AO72" s="52"/>
      <c r="AP72" s="52"/>
      <c r="AQ72" s="52"/>
      <c r="AR72" s="53">
        <f t="shared" si="132"/>
        <v>0</v>
      </c>
      <c r="AS72" s="54"/>
      <c r="AT72" s="52"/>
      <c r="AU72" s="53">
        <f t="shared" si="133"/>
        <v>0</v>
      </c>
      <c r="AV72" s="54"/>
      <c r="AW72" s="52"/>
      <c r="AX72" s="52"/>
      <c r="AY72" s="52"/>
      <c r="AZ72" s="55"/>
      <c r="BA72" s="56"/>
      <c r="BB72" s="56"/>
      <c r="BC72" s="57"/>
    </row>
    <row r="73" spans="1:55" ht="17.25" hidden="1" customHeight="1" x14ac:dyDescent="0.2">
      <c r="A73" s="902"/>
      <c r="B73" s="905"/>
      <c r="C73" s="908"/>
      <c r="D73" s="911"/>
      <c r="E73" s="914"/>
      <c r="F73" s="917"/>
      <c r="G73" s="920"/>
      <c r="H73" s="923"/>
      <c r="I73" s="927"/>
      <c r="J73" s="928"/>
      <c r="K73" s="938"/>
      <c r="L73" s="941"/>
      <c r="M73" s="177"/>
      <c r="N73" s="178"/>
      <c r="O73" s="179"/>
      <c r="P73" s="106"/>
      <c r="Q73" s="107"/>
      <c r="R73" s="944"/>
      <c r="S73" s="108"/>
      <c r="T73" s="932"/>
      <c r="U73" s="109"/>
      <c r="V73" s="932"/>
      <c r="W73" s="109"/>
      <c r="X73" s="932"/>
      <c r="Y73" s="109"/>
      <c r="Z73" s="932"/>
      <c r="AA73" s="109"/>
      <c r="AB73" s="932"/>
      <c r="AC73" s="109"/>
      <c r="AD73" s="932"/>
      <c r="AE73" s="109"/>
      <c r="AF73" s="932"/>
      <c r="AG73" s="110"/>
      <c r="AH73" s="863"/>
      <c r="AI73" s="863"/>
      <c r="AJ73" s="936"/>
      <c r="AK73" s="103">
        <f t="shared" si="131"/>
        <v>0</v>
      </c>
      <c r="AL73" s="111"/>
      <c r="AM73" s="112"/>
      <c r="AN73" s="112"/>
      <c r="AO73" s="112"/>
      <c r="AP73" s="112"/>
      <c r="AQ73" s="112"/>
      <c r="AR73" s="53">
        <f t="shared" si="132"/>
        <v>0</v>
      </c>
      <c r="AS73" s="113"/>
      <c r="AT73" s="112"/>
      <c r="AU73" s="53">
        <f>SUM(AS73:AT73)</f>
        <v>0</v>
      </c>
      <c r="AV73" s="113"/>
      <c r="AW73" s="112"/>
      <c r="AX73" s="112"/>
      <c r="AY73" s="112"/>
      <c r="AZ73" s="114"/>
      <c r="BA73" s="115"/>
      <c r="BB73" s="115"/>
      <c r="BC73" s="116"/>
    </row>
    <row r="74" spans="1:55" ht="9.9499999999999993" hidden="1" customHeight="1" thickBot="1" x14ac:dyDescent="0.25">
      <c r="A74" s="903"/>
      <c r="B74" s="906"/>
      <c r="C74" s="909"/>
      <c r="D74" s="912"/>
      <c r="E74" s="915"/>
      <c r="F74" s="918"/>
      <c r="G74" s="921"/>
      <c r="H74" s="924"/>
      <c r="I74" s="929"/>
      <c r="J74" s="930"/>
      <c r="K74" s="939"/>
      <c r="L74" s="942"/>
      <c r="M74" s="180"/>
      <c r="N74" s="181"/>
      <c r="O74" s="182"/>
      <c r="P74" s="117"/>
      <c r="Q74" s="117"/>
      <c r="R74" s="945"/>
      <c r="S74" s="183"/>
      <c r="T74" s="933"/>
      <c r="U74" s="184"/>
      <c r="V74" s="933"/>
      <c r="W74" s="184"/>
      <c r="X74" s="933"/>
      <c r="Y74" s="184"/>
      <c r="Z74" s="933"/>
      <c r="AA74" s="184"/>
      <c r="AB74" s="933"/>
      <c r="AC74" s="184"/>
      <c r="AD74" s="933"/>
      <c r="AE74" s="184"/>
      <c r="AF74" s="933"/>
      <c r="AG74" s="185"/>
      <c r="AH74" s="864"/>
      <c r="AI74" s="864"/>
      <c r="AJ74" s="118"/>
      <c r="AK74" s="119"/>
      <c r="AL74" s="186"/>
      <c r="AM74" s="187"/>
      <c r="AN74" s="187"/>
      <c r="AO74" s="187"/>
      <c r="AP74" s="187"/>
      <c r="AQ74" s="187"/>
      <c r="AR74" s="120"/>
      <c r="AS74" s="188"/>
      <c r="AT74" s="187"/>
      <c r="AU74" s="120"/>
      <c r="AV74" s="188"/>
      <c r="AW74" s="187"/>
      <c r="AX74" s="187"/>
      <c r="AY74" s="187"/>
      <c r="AZ74" s="189"/>
      <c r="BA74" s="190"/>
      <c r="BB74" s="190"/>
      <c r="BC74" s="191"/>
    </row>
    <row r="75" spans="1:55" ht="6" hidden="1" customHeight="1" x14ac:dyDescent="0.2">
      <c r="A75" s="156"/>
      <c r="B75" s="192"/>
      <c r="C75" s="192"/>
      <c r="D75" s="192"/>
      <c r="E75" s="192"/>
      <c r="F75" s="192"/>
      <c r="G75" s="192"/>
      <c r="H75" s="192"/>
      <c r="I75" s="946"/>
      <c r="J75" s="946"/>
      <c r="K75" s="192"/>
      <c r="L75" s="192"/>
      <c r="M75" s="192"/>
      <c r="N75" s="192"/>
      <c r="O75" s="192"/>
      <c r="P75" s="192"/>
      <c r="Q75" s="192"/>
      <c r="R75" s="192"/>
      <c r="S75" s="192"/>
      <c r="T75" s="192"/>
      <c r="U75" s="192"/>
      <c r="V75" s="192"/>
      <c r="W75" s="192"/>
      <c r="X75" s="192"/>
      <c r="Y75" s="192"/>
      <c r="Z75" s="192"/>
      <c r="AA75" s="192"/>
      <c r="AB75" s="192"/>
      <c r="AC75" s="192"/>
      <c r="AD75" s="192"/>
      <c r="AE75" s="192"/>
      <c r="AF75" s="192"/>
      <c r="AG75" s="192"/>
      <c r="AH75" s="192"/>
      <c r="AI75" s="192"/>
      <c r="AJ75" s="192"/>
      <c r="AK75" s="193"/>
      <c r="AL75" s="193"/>
      <c r="AM75" s="193"/>
      <c r="AN75" s="193"/>
      <c r="AO75" s="193"/>
      <c r="AP75" s="193"/>
      <c r="AQ75" s="194"/>
      <c r="AR75" s="193"/>
      <c r="AS75" s="193"/>
      <c r="AT75" s="193"/>
      <c r="AU75" s="193"/>
      <c r="AV75" s="193"/>
      <c r="AW75" s="193"/>
      <c r="AX75" s="193"/>
      <c r="AY75" s="193"/>
      <c r="AZ75" s="193"/>
      <c r="BA75" s="193"/>
      <c r="BB75" s="193"/>
      <c r="BC75" s="156"/>
    </row>
    <row r="76" spans="1:55" ht="72" hidden="1" customHeight="1" x14ac:dyDescent="0.2">
      <c r="A76" s="901">
        <v>8</v>
      </c>
      <c r="B76" s="161" t="s">
        <v>1704</v>
      </c>
      <c r="C76" s="162" t="s">
        <v>1705</v>
      </c>
      <c r="D76" s="163" t="s">
        <v>21</v>
      </c>
      <c r="E76" s="163" t="s">
        <v>1891</v>
      </c>
      <c r="F76" s="162" t="s">
        <v>1706</v>
      </c>
      <c r="G76" s="164" t="s">
        <v>1678</v>
      </c>
      <c r="H76" s="164" t="s">
        <v>1679</v>
      </c>
      <c r="I76" s="165" t="s">
        <v>1907</v>
      </c>
      <c r="J76" s="166">
        <f>+$N$3</f>
        <v>2019</v>
      </c>
      <c r="K76" s="164" t="s">
        <v>1924</v>
      </c>
      <c r="L76" s="165" t="s">
        <v>1925</v>
      </c>
      <c r="M76" s="162" t="s">
        <v>1707</v>
      </c>
      <c r="N76" s="162" t="s">
        <v>1708</v>
      </c>
      <c r="O76" s="162" t="s">
        <v>1709</v>
      </c>
      <c r="P76" s="162" t="s">
        <v>1710</v>
      </c>
      <c r="Q76" s="162" t="s">
        <v>1711</v>
      </c>
      <c r="R76" s="167">
        <f t="shared" ref="R76" si="134">SUM(R77:R83)</f>
        <v>0</v>
      </c>
      <c r="S76" s="168">
        <f t="shared" ref="S76" si="135">SUM(S77:S83)</f>
        <v>0</v>
      </c>
      <c r="T76" s="169">
        <f t="shared" ref="T76" si="136">SUM(T77:T83)</f>
        <v>0</v>
      </c>
      <c r="U76" s="170">
        <f t="shared" ref="U76" si="137">SUM(U77:U83)</f>
        <v>0</v>
      </c>
      <c r="V76" s="169">
        <f t="shared" ref="V76" si="138">SUM(V77:V83)</f>
        <v>0</v>
      </c>
      <c r="W76" s="170">
        <f t="shared" ref="W76" si="139">SUM(W77:W83)</f>
        <v>0</v>
      </c>
      <c r="X76" s="169">
        <f t="shared" ref="X76" si="140">SUM(X77:X83)</f>
        <v>0</v>
      </c>
      <c r="Y76" s="170">
        <f t="shared" ref="Y76" si="141">SUM(Y77:Y83)</f>
        <v>0</v>
      </c>
      <c r="Z76" s="169">
        <f t="shared" ref="Z76" si="142">SUM(Z77:Z83)</f>
        <v>0</v>
      </c>
      <c r="AA76" s="170">
        <f t="shared" ref="AA76" si="143">SUM(AA77:AA83)</f>
        <v>0</v>
      </c>
      <c r="AB76" s="169">
        <f t="shared" ref="AB76" si="144">SUM(AB77:AB83)</f>
        <v>0</v>
      </c>
      <c r="AC76" s="170">
        <f t="shared" ref="AC76" si="145">SUM(AC77:AC83)</f>
        <v>0</v>
      </c>
      <c r="AD76" s="169">
        <f t="shared" ref="AD76" si="146">SUM(AD77:AD83)</f>
        <v>0</v>
      </c>
      <c r="AE76" s="170">
        <f t="shared" ref="AE76" si="147">SUM(AE77:AE83)</f>
        <v>0</v>
      </c>
      <c r="AF76" s="169">
        <f t="shared" ref="AF76" si="148">SUM(AF77:AF83)</f>
        <v>0</v>
      </c>
      <c r="AG76" s="171">
        <f t="shared" ref="AG76" si="149">SUM(AG77:AG83)</f>
        <v>0</v>
      </c>
      <c r="AH76" s="861"/>
      <c r="AI76" s="861"/>
      <c r="AJ76" s="172">
        <f t="shared" ref="AJ76" si="150">SUM(AJ77:AJ83)</f>
        <v>0</v>
      </c>
      <c r="AK76" s="173">
        <f t="shared" ref="AK76" si="151">SUM(AK77:AK83)</f>
        <v>0</v>
      </c>
      <c r="AL76" s="41">
        <f t="shared" ref="AL76" si="152">SUM(AL77:AL83)</f>
        <v>0</v>
      </c>
      <c r="AM76" s="42">
        <f t="shared" ref="AM76" si="153">SUM(AM77:AM83)</f>
        <v>0</v>
      </c>
      <c r="AN76" s="42">
        <f t="shared" ref="AN76" si="154">SUM(AN77:AN83)</f>
        <v>0</v>
      </c>
      <c r="AO76" s="42">
        <f t="shared" ref="AO76" si="155">SUM(AO77:AO83)</f>
        <v>0</v>
      </c>
      <c r="AP76" s="42">
        <f t="shared" ref="AP76" si="156">SUM(AP77:AP83)</f>
        <v>0</v>
      </c>
      <c r="AQ76" s="42">
        <f t="shared" ref="AQ76" si="157">SUM(AQ77:AQ83)</f>
        <v>0</v>
      </c>
      <c r="AR76" s="43">
        <f t="shared" ref="AR76" si="158">SUM(AR77:AR83)</f>
        <v>0</v>
      </c>
      <c r="AS76" s="104">
        <f t="shared" ref="AS76" si="159">SUM(AS77:AS83)</f>
        <v>0</v>
      </c>
      <c r="AT76" s="42">
        <f t="shared" ref="AT76" si="160">SUM(AT77:AT83)</f>
        <v>0</v>
      </c>
      <c r="AU76" s="43">
        <f t="shared" ref="AU76" si="161">SUM(AU77:AU83)</f>
        <v>0</v>
      </c>
      <c r="AV76" s="104">
        <f t="shared" ref="AV76" si="162">SUM(AV77:AV83)</f>
        <v>0</v>
      </c>
      <c r="AW76" s="42">
        <f t="shared" ref="AW76" si="163">SUM(AW77:AW83)</f>
        <v>0</v>
      </c>
      <c r="AX76" s="42">
        <f t="shared" ref="AX76" si="164">SUM(AX77:AX83)</f>
        <v>0</v>
      </c>
      <c r="AY76" s="42">
        <f t="shared" ref="AY76" si="165">SUM(AY77:AY83)</f>
        <v>0</v>
      </c>
      <c r="AZ76" s="105">
        <f t="shared" ref="AZ76" si="166">SUM(AZ77:AZ83)</f>
        <v>0</v>
      </c>
      <c r="BA76" s="44" t="s">
        <v>1684</v>
      </c>
      <c r="BB76" s="44" t="s">
        <v>1685</v>
      </c>
      <c r="BC76" s="45" t="s">
        <v>1686</v>
      </c>
    </row>
    <row r="77" spans="1:55" ht="17.25" hidden="1" customHeight="1" x14ac:dyDescent="0.2">
      <c r="A77" s="902"/>
      <c r="B77" s="904" t="str">
        <f>VLOOKUP($D$9,'PROYECTOS REGISTRADOS'!$A$2:$D$82,4,0)</f>
        <v>Fortalecimiento Institucional de la Empresa de Servicios Públicos del Municipio de Tocancipá, Cundinamarca, Centro Oriente</v>
      </c>
      <c r="C77" s="907" t="str">
        <f>VLOOKUP($D$9,'PROYECTOS REGISTRADOS'!$A$2:$D$82,3,0)</f>
        <v>2016-25817-0048</v>
      </c>
      <c r="D77" s="910"/>
      <c r="E77" s="913" t="str">
        <f>IF(D77=0,"0-0",(VLOOKUP(D77,'CONSOLIDADO PLAN DESARROLLO'!$EL$9:$ET$304,2,0)))</f>
        <v>0-0</v>
      </c>
      <c r="F77" s="916" t="str">
        <f>IF(D77=0,"0-0",(VLOOKUP(D77,'CONSOLIDADO PLAN DESARROLLO'!$EL$9:$ET$304,3,0)))</f>
        <v>0-0</v>
      </c>
      <c r="G77" s="919" t="str">
        <f>IF(D77=0,"0-0",(VLOOKUP(D77,'CONSOLIDADO PLAN DESARROLLO'!$EL$9:$ET$304,4,0)))</f>
        <v>0-0</v>
      </c>
      <c r="H77" s="922" t="str">
        <f>IF(D77=0,"0-0",(VLOOKUP(D77,'CONSOLIDADO PLAN DESARROLLO'!$EL$9:$ET$304,5,0)))</f>
        <v>0-0</v>
      </c>
      <c r="I77" s="925" t="str">
        <f>IF(D77=0,"0-0",(VLOOKUP(D77,'CONSOLIDADO PLAN DESARROLLO'!$EL$9:$ET$304,$R$3,0)))</f>
        <v>0-0</v>
      </c>
      <c r="J77" s="926"/>
      <c r="K77" s="937"/>
      <c r="L77" s="940"/>
      <c r="M77" s="174"/>
      <c r="N77" s="175"/>
      <c r="O77" s="176"/>
      <c r="P77" s="46"/>
      <c r="Q77" s="47"/>
      <c r="R77" s="943"/>
      <c r="S77" s="48"/>
      <c r="T77" s="931"/>
      <c r="U77" s="49"/>
      <c r="V77" s="931"/>
      <c r="W77" s="49"/>
      <c r="X77" s="931"/>
      <c r="Y77" s="49"/>
      <c r="Z77" s="931"/>
      <c r="AA77" s="49"/>
      <c r="AB77" s="931"/>
      <c r="AC77" s="49"/>
      <c r="AD77" s="931"/>
      <c r="AE77" s="49"/>
      <c r="AF77" s="931"/>
      <c r="AG77" s="50"/>
      <c r="AH77" s="862"/>
      <c r="AI77" s="862"/>
      <c r="AJ77" s="934">
        <f>+R77+T77+V77+X77+Z77+AB77+AD77+AF77</f>
        <v>0</v>
      </c>
      <c r="AK77" s="103">
        <f t="shared" ref="AK77:AK82" si="167">AC77+AE77+AG77+S77+U77+W77+Y77+AA77</f>
        <v>0</v>
      </c>
      <c r="AL77" s="51"/>
      <c r="AM77" s="52"/>
      <c r="AN77" s="52"/>
      <c r="AO77" s="52"/>
      <c r="AP77" s="52"/>
      <c r="AQ77" s="52"/>
      <c r="AR77" s="53">
        <f t="shared" ref="AR77:AR82" si="168">SUM(AL77:AQ77)</f>
        <v>0</v>
      </c>
      <c r="AS77" s="54"/>
      <c r="AT77" s="52"/>
      <c r="AU77" s="53">
        <f t="shared" ref="AU77:AU81" si="169">SUM(AS77:AT77)</f>
        <v>0</v>
      </c>
      <c r="AV77" s="54"/>
      <c r="AW77" s="52"/>
      <c r="AX77" s="52"/>
      <c r="AY77" s="52"/>
      <c r="AZ77" s="55"/>
      <c r="BA77" s="56"/>
      <c r="BB77" s="56"/>
      <c r="BC77" s="57"/>
    </row>
    <row r="78" spans="1:55" ht="17.25" hidden="1" customHeight="1" x14ac:dyDescent="0.2">
      <c r="A78" s="902"/>
      <c r="B78" s="904"/>
      <c r="C78" s="907"/>
      <c r="D78" s="910"/>
      <c r="E78" s="914"/>
      <c r="F78" s="916"/>
      <c r="G78" s="919"/>
      <c r="H78" s="922"/>
      <c r="I78" s="927"/>
      <c r="J78" s="928"/>
      <c r="K78" s="937"/>
      <c r="L78" s="941"/>
      <c r="M78" s="174"/>
      <c r="N78" s="175"/>
      <c r="O78" s="176"/>
      <c r="P78" s="46"/>
      <c r="Q78" s="47"/>
      <c r="R78" s="944"/>
      <c r="S78" s="48"/>
      <c r="T78" s="932"/>
      <c r="U78" s="49"/>
      <c r="V78" s="932"/>
      <c r="W78" s="49"/>
      <c r="X78" s="932"/>
      <c r="Y78" s="49"/>
      <c r="Z78" s="932"/>
      <c r="AA78" s="49"/>
      <c r="AB78" s="932"/>
      <c r="AC78" s="49"/>
      <c r="AD78" s="932"/>
      <c r="AE78" s="49"/>
      <c r="AF78" s="932"/>
      <c r="AG78" s="50"/>
      <c r="AH78" s="863"/>
      <c r="AI78" s="863"/>
      <c r="AJ78" s="935"/>
      <c r="AK78" s="103">
        <f t="shared" si="167"/>
        <v>0</v>
      </c>
      <c r="AL78" s="51"/>
      <c r="AM78" s="52"/>
      <c r="AN78" s="52"/>
      <c r="AO78" s="52"/>
      <c r="AP78" s="52"/>
      <c r="AQ78" s="52"/>
      <c r="AR78" s="53">
        <f t="shared" si="168"/>
        <v>0</v>
      </c>
      <c r="AS78" s="54"/>
      <c r="AT78" s="52"/>
      <c r="AU78" s="53">
        <f t="shared" si="169"/>
        <v>0</v>
      </c>
      <c r="AV78" s="54"/>
      <c r="AW78" s="52"/>
      <c r="AX78" s="52"/>
      <c r="AY78" s="52"/>
      <c r="AZ78" s="55"/>
      <c r="BA78" s="56"/>
      <c r="BB78" s="56"/>
      <c r="BC78" s="57"/>
    </row>
    <row r="79" spans="1:55" ht="17.25" hidden="1" customHeight="1" x14ac:dyDescent="0.2">
      <c r="A79" s="902"/>
      <c r="B79" s="904"/>
      <c r="C79" s="907"/>
      <c r="D79" s="910"/>
      <c r="E79" s="914"/>
      <c r="F79" s="916"/>
      <c r="G79" s="919"/>
      <c r="H79" s="922"/>
      <c r="I79" s="927"/>
      <c r="J79" s="928"/>
      <c r="K79" s="937"/>
      <c r="L79" s="941"/>
      <c r="M79" s="174"/>
      <c r="N79" s="175"/>
      <c r="O79" s="176"/>
      <c r="P79" s="46"/>
      <c r="Q79" s="47"/>
      <c r="R79" s="944"/>
      <c r="S79" s="48"/>
      <c r="T79" s="932"/>
      <c r="U79" s="49"/>
      <c r="V79" s="932"/>
      <c r="W79" s="49"/>
      <c r="X79" s="932"/>
      <c r="Y79" s="49"/>
      <c r="Z79" s="932"/>
      <c r="AA79" s="49"/>
      <c r="AB79" s="932"/>
      <c r="AC79" s="49"/>
      <c r="AD79" s="932"/>
      <c r="AE79" s="49"/>
      <c r="AF79" s="932"/>
      <c r="AG79" s="50"/>
      <c r="AH79" s="863"/>
      <c r="AI79" s="863"/>
      <c r="AJ79" s="935"/>
      <c r="AK79" s="103">
        <f t="shared" si="167"/>
        <v>0</v>
      </c>
      <c r="AL79" s="51"/>
      <c r="AM79" s="52"/>
      <c r="AN79" s="52"/>
      <c r="AO79" s="52"/>
      <c r="AP79" s="52"/>
      <c r="AQ79" s="52"/>
      <c r="AR79" s="53">
        <f t="shared" si="168"/>
        <v>0</v>
      </c>
      <c r="AS79" s="54"/>
      <c r="AT79" s="52"/>
      <c r="AU79" s="53">
        <f t="shared" si="169"/>
        <v>0</v>
      </c>
      <c r="AV79" s="54"/>
      <c r="AW79" s="52"/>
      <c r="AX79" s="52"/>
      <c r="AY79" s="52"/>
      <c r="AZ79" s="55"/>
      <c r="BA79" s="56"/>
      <c r="BB79" s="56"/>
      <c r="BC79" s="57"/>
    </row>
    <row r="80" spans="1:55" ht="17.25" hidden="1" customHeight="1" x14ac:dyDescent="0.2">
      <c r="A80" s="902"/>
      <c r="B80" s="904"/>
      <c r="C80" s="907"/>
      <c r="D80" s="910"/>
      <c r="E80" s="914"/>
      <c r="F80" s="916"/>
      <c r="G80" s="919"/>
      <c r="H80" s="922"/>
      <c r="I80" s="927"/>
      <c r="J80" s="928"/>
      <c r="K80" s="937"/>
      <c r="L80" s="941"/>
      <c r="M80" s="174"/>
      <c r="N80" s="175"/>
      <c r="O80" s="176"/>
      <c r="P80" s="46"/>
      <c r="Q80" s="47"/>
      <c r="R80" s="944"/>
      <c r="S80" s="48"/>
      <c r="T80" s="932"/>
      <c r="U80" s="49"/>
      <c r="V80" s="932"/>
      <c r="W80" s="49"/>
      <c r="X80" s="932"/>
      <c r="Y80" s="49"/>
      <c r="Z80" s="932"/>
      <c r="AA80" s="49"/>
      <c r="AB80" s="932"/>
      <c r="AC80" s="49"/>
      <c r="AD80" s="932"/>
      <c r="AE80" s="49"/>
      <c r="AF80" s="932"/>
      <c r="AG80" s="50"/>
      <c r="AH80" s="863"/>
      <c r="AI80" s="863"/>
      <c r="AJ80" s="935"/>
      <c r="AK80" s="103">
        <f t="shared" si="167"/>
        <v>0</v>
      </c>
      <c r="AL80" s="51"/>
      <c r="AM80" s="52"/>
      <c r="AN80" s="52"/>
      <c r="AO80" s="52"/>
      <c r="AP80" s="52"/>
      <c r="AQ80" s="52"/>
      <c r="AR80" s="53">
        <f t="shared" si="168"/>
        <v>0</v>
      </c>
      <c r="AS80" s="54"/>
      <c r="AT80" s="52"/>
      <c r="AU80" s="53">
        <f t="shared" si="169"/>
        <v>0</v>
      </c>
      <c r="AV80" s="54"/>
      <c r="AW80" s="52"/>
      <c r="AX80" s="52"/>
      <c r="AY80" s="52"/>
      <c r="AZ80" s="55"/>
      <c r="BA80" s="56"/>
      <c r="BB80" s="56"/>
      <c r="BC80" s="57"/>
    </row>
    <row r="81" spans="1:55" ht="17.25" hidden="1" customHeight="1" x14ac:dyDescent="0.2">
      <c r="A81" s="902"/>
      <c r="B81" s="904"/>
      <c r="C81" s="907"/>
      <c r="D81" s="910"/>
      <c r="E81" s="914"/>
      <c r="F81" s="916"/>
      <c r="G81" s="919"/>
      <c r="H81" s="922"/>
      <c r="I81" s="927"/>
      <c r="J81" s="928"/>
      <c r="K81" s="937"/>
      <c r="L81" s="941"/>
      <c r="M81" s="174"/>
      <c r="N81" s="175"/>
      <c r="O81" s="176"/>
      <c r="P81" s="46"/>
      <c r="Q81" s="47"/>
      <c r="R81" s="944"/>
      <c r="S81" s="48"/>
      <c r="T81" s="932"/>
      <c r="U81" s="49"/>
      <c r="V81" s="932"/>
      <c r="W81" s="49"/>
      <c r="X81" s="932"/>
      <c r="Y81" s="49"/>
      <c r="Z81" s="932"/>
      <c r="AA81" s="49"/>
      <c r="AB81" s="932"/>
      <c r="AC81" s="49"/>
      <c r="AD81" s="932"/>
      <c r="AE81" s="49"/>
      <c r="AF81" s="932"/>
      <c r="AG81" s="50"/>
      <c r="AH81" s="863"/>
      <c r="AI81" s="863"/>
      <c r="AJ81" s="935"/>
      <c r="AK81" s="103">
        <f t="shared" si="167"/>
        <v>0</v>
      </c>
      <c r="AL81" s="51"/>
      <c r="AM81" s="52"/>
      <c r="AN81" s="52"/>
      <c r="AO81" s="52"/>
      <c r="AP81" s="52"/>
      <c r="AQ81" s="52"/>
      <c r="AR81" s="53">
        <f t="shared" si="168"/>
        <v>0</v>
      </c>
      <c r="AS81" s="54"/>
      <c r="AT81" s="52"/>
      <c r="AU81" s="53">
        <f t="shared" si="169"/>
        <v>0</v>
      </c>
      <c r="AV81" s="54"/>
      <c r="AW81" s="52"/>
      <c r="AX81" s="52"/>
      <c r="AY81" s="52"/>
      <c r="AZ81" s="55"/>
      <c r="BA81" s="56"/>
      <c r="BB81" s="56"/>
      <c r="BC81" s="57"/>
    </row>
    <row r="82" spans="1:55" ht="17.25" hidden="1" customHeight="1" x14ac:dyDescent="0.2">
      <c r="A82" s="902"/>
      <c r="B82" s="905"/>
      <c r="C82" s="908"/>
      <c r="D82" s="911"/>
      <c r="E82" s="914"/>
      <c r="F82" s="917"/>
      <c r="G82" s="920"/>
      <c r="H82" s="923"/>
      <c r="I82" s="927"/>
      <c r="J82" s="928"/>
      <c r="K82" s="938"/>
      <c r="L82" s="941"/>
      <c r="M82" s="177"/>
      <c r="N82" s="178"/>
      <c r="O82" s="179"/>
      <c r="P82" s="106"/>
      <c r="Q82" s="107"/>
      <c r="R82" s="944"/>
      <c r="S82" s="108"/>
      <c r="T82" s="932"/>
      <c r="U82" s="109"/>
      <c r="V82" s="932"/>
      <c r="W82" s="109"/>
      <c r="X82" s="932"/>
      <c r="Y82" s="109"/>
      <c r="Z82" s="932"/>
      <c r="AA82" s="109"/>
      <c r="AB82" s="932"/>
      <c r="AC82" s="109"/>
      <c r="AD82" s="932"/>
      <c r="AE82" s="109"/>
      <c r="AF82" s="932"/>
      <c r="AG82" s="110"/>
      <c r="AH82" s="863"/>
      <c r="AI82" s="863"/>
      <c r="AJ82" s="936"/>
      <c r="AK82" s="103">
        <f t="shared" si="167"/>
        <v>0</v>
      </c>
      <c r="AL82" s="111"/>
      <c r="AM82" s="112"/>
      <c r="AN82" s="112"/>
      <c r="AO82" s="112"/>
      <c r="AP82" s="112"/>
      <c r="AQ82" s="112"/>
      <c r="AR82" s="53">
        <f t="shared" si="168"/>
        <v>0</v>
      </c>
      <c r="AS82" s="113"/>
      <c r="AT82" s="112"/>
      <c r="AU82" s="53">
        <f>SUM(AS82:AT82)</f>
        <v>0</v>
      </c>
      <c r="AV82" s="113"/>
      <c r="AW82" s="112"/>
      <c r="AX82" s="112"/>
      <c r="AY82" s="112"/>
      <c r="AZ82" s="114"/>
      <c r="BA82" s="115"/>
      <c r="BB82" s="115"/>
      <c r="BC82" s="116"/>
    </row>
    <row r="83" spans="1:55" ht="9.9499999999999993" hidden="1" customHeight="1" thickBot="1" x14ac:dyDescent="0.25">
      <c r="A83" s="903"/>
      <c r="B83" s="906"/>
      <c r="C83" s="909"/>
      <c r="D83" s="912"/>
      <c r="E83" s="915"/>
      <c r="F83" s="918"/>
      <c r="G83" s="921"/>
      <c r="H83" s="924"/>
      <c r="I83" s="929"/>
      <c r="J83" s="930"/>
      <c r="K83" s="939"/>
      <c r="L83" s="942"/>
      <c r="M83" s="180"/>
      <c r="N83" s="181"/>
      <c r="O83" s="182"/>
      <c r="P83" s="117"/>
      <c r="Q83" s="117"/>
      <c r="R83" s="945"/>
      <c r="S83" s="183"/>
      <c r="T83" s="933"/>
      <c r="U83" s="184"/>
      <c r="V83" s="933"/>
      <c r="W83" s="184"/>
      <c r="X83" s="933"/>
      <c r="Y83" s="184"/>
      <c r="Z83" s="933"/>
      <c r="AA83" s="184"/>
      <c r="AB83" s="933"/>
      <c r="AC83" s="184"/>
      <c r="AD83" s="933"/>
      <c r="AE83" s="184"/>
      <c r="AF83" s="933"/>
      <c r="AG83" s="185"/>
      <c r="AH83" s="864"/>
      <c r="AI83" s="864"/>
      <c r="AJ83" s="118"/>
      <c r="AK83" s="119"/>
      <c r="AL83" s="186"/>
      <c r="AM83" s="187"/>
      <c r="AN83" s="187"/>
      <c r="AO83" s="187"/>
      <c r="AP83" s="187"/>
      <c r="AQ83" s="187"/>
      <c r="AR83" s="120"/>
      <c r="AS83" s="188"/>
      <c r="AT83" s="187"/>
      <c r="AU83" s="120"/>
      <c r="AV83" s="188"/>
      <c r="AW83" s="187"/>
      <c r="AX83" s="187"/>
      <c r="AY83" s="187"/>
      <c r="AZ83" s="189"/>
      <c r="BA83" s="190"/>
      <c r="BB83" s="190"/>
      <c r="BC83" s="191"/>
    </row>
    <row r="84" spans="1:55" ht="6" hidden="1" customHeight="1" x14ac:dyDescent="0.2">
      <c r="A84" s="156"/>
      <c r="B84" s="192"/>
      <c r="C84" s="192"/>
      <c r="D84" s="192"/>
      <c r="E84" s="192"/>
      <c r="F84" s="192"/>
      <c r="G84" s="192"/>
      <c r="H84" s="192"/>
      <c r="I84" s="946"/>
      <c r="J84" s="946"/>
      <c r="K84" s="192"/>
      <c r="L84" s="192"/>
      <c r="M84" s="192"/>
      <c r="N84" s="192"/>
      <c r="O84" s="192"/>
      <c r="P84" s="192"/>
      <c r="Q84" s="192"/>
      <c r="R84" s="192"/>
      <c r="S84" s="192"/>
      <c r="T84" s="192"/>
      <c r="U84" s="192"/>
      <c r="V84" s="192"/>
      <c r="W84" s="192"/>
      <c r="X84" s="192"/>
      <c r="Y84" s="192"/>
      <c r="Z84" s="192"/>
      <c r="AA84" s="192"/>
      <c r="AB84" s="192"/>
      <c r="AC84" s="192"/>
      <c r="AD84" s="192"/>
      <c r="AE84" s="192"/>
      <c r="AF84" s="192"/>
      <c r="AG84" s="192"/>
      <c r="AH84" s="192"/>
      <c r="AI84" s="192"/>
      <c r="AJ84" s="192"/>
      <c r="AK84" s="193"/>
      <c r="AL84" s="193"/>
      <c r="AM84" s="193"/>
      <c r="AN84" s="193"/>
      <c r="AO84" s="193"/>
      <c r="AP84" s="193"/>
      <c r="AQ84" s="194"/>
      <c r="AR84" s="193"/>
      <c r="AS84" s="193"/>
      <c r="AT84" s="193"/>
      <c r="AU84" s="193"/>
      <c r="AV84" s="193"/>
      <c r="AW84" s="193"/>
      <c r="AX84" s="193"/>
      <c r="AY84" s="193"/>
      <c r="AZ84" s="193"/>
      <c r="BA84" s="193"/>
      <c r="BB84" s="193"/>
      <c r="BC84" s="156"/>
    </row>
    <row r="85" spans="1:55" ht="72" hidden="1" customHeight="1" x14ac:dyDescent="0.2">
      <c r="A85" s="901">
        <v>9</v>
      </c>
      <c r="B85" s="161" t="s">
        <v>1704</v>
      </c>
      <c r="C85" s="162" t="s">
        <v>1705</v>
      </c>
      <c r="D85" s="163" t="s">
        <v>21</v>
      </c>
      <c r="E85" s="163" t="s">
        <v>1891</v>
      </c>
      <c r="F85" s="162" t="s">
        <v>1706</v>
      </c>
      <c r="G85" s="164" t="s">
        <v>1678</v>
      </c>
      <c r="H85" s="164" t="s">
        <v>1679</v>
      </c>
      <c r="I85" s="165" t="s">
        <v>1907</v>
      </c>
      <c r="J85" s="166">
        <f>+$N$3</f>
        <v>2019</v>
      </c>
      <c r="K85" s="164" t="s">
        <v>1924</v>
      </c>
      <c r="L85" s="165" t="s">
        <v>1925</v>
      </c>
      <c r="M85" s="162" t="s">
        <v>1707</v>
      </c>
      <c r="N85" s="162" t="s">
        <v>1708</v>
      </c>
      <c r="O85" s="162" t="s">
        <v>1709</v>
      </c>
      <c r="P85" s="162" t="s">
        <v>1710</v>
      </c>
      <c r="Q85" s="162" t="s">
        <v>1711</v>
      </c>
      <c r="R85" s="167">
        <f t="shared" ref="R85" si="170">SUM(R86:R92)</f>
        <v>0</v>
      </c>
      <c r="S85" s="168">
        <f t="shared" ref="S85" si="171">SUM(S86:S92)</f>
        <v>0</v>
      </c>
      <c r="T85" s="169">
        <f t="shared" ref="T85" si="172">SUM(T86:T92)</f>
        <v>0</v>
      </c>
      <c r="U85" s="170">
        <f t="shared" ref="U85" si="173">SUM(U86:U92)</f>
        <v>0</v>
      </c>
      <c r="V85" s="169">
        <f t="shared" ref="V85" si="174">SUM(V86:V92)</f>
        <v>0</v>
      </c>
      <c r="W85" s="170">
        <f t="shared" ref="W85" si="175">SUM(W86:W92)</f>
        <v>0</v>
      </c>
      <c r="X85" s="169">
        <f t="shared" ref="X85" si="176">SUM(X86:X92)</f>
        <v>0</v>
      </c>
      <c r="Y85" s="170">
        <f t="shared" ref="Y85" si="177">SUM(Y86:Y92)</f>
        <v>0</v>
      </c>
      <c r="Z85" s="169">
        <f t="shared" ref="Z85" si="178">SUM(Z86:Z92)</f>
        <v>0</v>
      </c>
      <c r="AA85" s="170">
        <f t="shared" ref="AA85" si="179">SUM(AA86:AA92)</f>
        <v>0</v>
      </c>
      <c r="AB85" s="169">
        <f t="shared" ref="AB85" si="180">SUM(AB86:AB92)</f>
        <v>0</v>
      </c>
      <c r="AC85" s="170">
        <f t="shared" ref="AC85" si="181">SUM(AC86:AC92)</f>
        <v>0</v>
      </c>
      <c r="AD85" s="169">
        <f t="shared" ref="AD85" si="182">SUM(AD86:AD92)</f>
        <v>0</v>
      </c>
      <c r="AE85" s="170">
        <f t="shared" ref="AE85" si="183">SUM(AE86:AE92)</f>
        <v>0</v>
      </c>
      <c r="AF85" s="169">
        <f t="shared" ref="AF85" si="184">SUM(AF86:AF92)</f>
        <v>0</v>
      </c>
      <c r="AG85" s="171">
        <f t="shared" ref="AG85" si="185">SUM(AG86:AG92)</f>
        <v>0</v>
      </c>
      <c r="AH85" s="861"/>
      <c r="AI85" s="861"/>
      <c r="AJ85" s="172">
        <f t="shared" ref="AJ85" si="186">SUM(AJ86:AJ92)</f>
        <v>0</v>
      </c>
      <c r="AK85" s="173">
        <f t="shared" ref="AK85" si="187">SUM(AK86:AK92)</f>
        <v>0</v>
      </c>
      <c r="AL85" s="41">
        <f t="shared" ref="AL85" si="188">SUM(AL86:AL92)</f>
        <v>0</v>
      </c>
      <c r="AM85" s="42">
        <f t="shared" ref="AM85" si="189">SUM(AM86:AM92)</f>
        <v>0</v>
      </c>
      <c r="AN85" s="42">
        <f t="shared" ref="AN85" si="190">SUM(AN86:AN92)</f>
        <v>0</v>
      </c>
      <c r="AO85" s="42">
        <f t="shared" ref="AO85" si="191">SUM(AO86:AO92)</f>
        <v>0</v>
      </c>
      <c r="AP85" s="42">
        <f t="shared" ref="AP85" si="192">SUM(AP86:AP92)</f>
        <v>0</v>
      </c>
      <c r="AQ85" s="42">
        <f t="shared" ref="AQ85" si="193">SUM(AQ86:AQ92)</f>
        <v>0</v>
      </c>
      <c r="AR85" s="43">
        <f t="shared" ref="AR85" si="194">SUM(AR86:AR92)</f>
        <v>0</v>
      </c>
      <c r="AS85" s="104">
        <f t="shared" ref="AS85" si="195">SUM(AS86:AS92)</f>
        <v>0</v>
      </c>
      <c r="AT85" s="42">
        <f t="shared" ref="AT85" si="196">SUM(AT86:AT92)</f>
        <v>0</v>
      </c>
      <c r="AU85" s="43">
        <f t="shared" ref="AU85" si="197">SUM(AU86:AU92)</f>
        <v>0</v>
      </c>
      <c r="AV85" s="104">
        <f t="shared" ref="AV85" si="198">SUM(AV86:AV92)</f>
        <v>0</v>
      </c>
      <c r="AW85" s="42">
        <f t="shared" ref="AW85" si="199">SUM(AW86:AW92)</f>
        <v>0</v>
      </c>
      <c r="AX85" s="42">
        <f t="shared" ref="AX85" si="200">SUM(AX86:AX92)</f>
        <v>0</v>
      </c>
      <c r="AY85" s="42">
        <f t="shared" ref="AY85" si="201">SUM(AY86:AY92)</f>
        <v>0</v>
      </c>
      <c r="AZ85" s="105">
        <f t="shared" ref="AZ85" si="202">SUM(AZ86:AZ92)</f>
        <v>0</v>
      </c>
      <c r="BA85" s="44" t="s">
        <v>1684</v>
      </c>
      <c r="BB85" s="44" t="s">
        <v>1685</v>
      </c>
      <c r="BC85" s="45" t="s">
        <v>1686</v>
      </c>
    </row>
    <row r="86" spans="1:55" ht="17.25" hidden="1" customHeight="1" x14ac:dyDescent="0.2">
      <c r="A86" s="902"/>
      <c r="B86" s="904" t="str">
        <f>VLOOKUP($D$9,'PROYECTOS REGISTRADOS'!$A$2:$D$82,4,0)</f>
        <v>Fortalecimiento Institucional de la Empresa de Servicios Públicos del Municipio de Tocancipá, Cundinamarca, Centro Oriente</v>
      </c>
      <c r="C86" s="907" t="str">
        <f>VLOOKUP($D$9,'PROYECTOS REGISTRADOS'!$A$2:$D$82,3,0)</f>
        <v>2016-25817-0048</v>
      </c>
      <c r="D86" s="910"/>
      <c r="E86" s="913" t="str">
        <f>IF(D86=0,"0-0",(VLOOKUP(D86,'CONSOLIDADO PLAN DESARROLLO'!$EL$9:$ET$304,2,0)))</f>
        <v>0-0</v>
      </c>
      <c r="F86" s="916" t="str">
        <f>IF(D86=0,"0-0",(VLOOKUP(D86,'CONSOLIDADO PLAN DESARROLLO'!$EL$9:$ET$304,3,0)))</f>
        <v>0-0</v>
      </c>
      <c r="G86" s="919" t="str">
        <f>IF(D86=0,"0-0",(VLOOKUP(D86,'CONSOLIDADO PLAN DESARROLLO'!$EL$9:$ET$304,4,0)))</f>
        <v>0-0</v>
      </c>
      <c r="H86" s="922" t="str">
        <f>IF(D86=0,"0-0",(VLOOKUP(D86,'CONSOLIDADO PLAN DESARROLLO'!$EL$9:$ET$304,5,0)))</f>
        <v>0-0</v>
      </c>
      <c r="I86" s="925" t="str">
        <f>IF(D86=0,"0-0",(VLOOKUP(D86,'CONSOLIDADO PLAN DESARROLLO'!$EL$9:$ET$304,$R$3,0)))</f>
        <v>0-0</v>
      </c>
      <c r="J86" s="926"/>
      <c r="K86" s="937"/>
      <c r="L86" s="940"/>
      <c r="M86" s="174"/>
      <c r="N86" s="175"/>
      <c r="O86" s="176"/>
      <c r="P86" s="46"/>
      <c r="Q86" s="47"/>
      <c r="R86" s="943"/>
      <c r="S86" s="48"/>
      <c r="T86" s="931"/>
      <c r="U86" s="49"/>
      <c r="V86" s="931"/>
      <c r="W86" s="49"/>
      <c r="X86" s="931"/>
      <c r="Y86" s="49"/>
      <c r="Z86" s="931"/>
      <c r="AA86" s="49"/>
      <c r="AB86" s="931"/>
      <c r="AC86" s="49"/>
      <c r="AD86" s="931"/>
      <c r="AE86" s="49"/>
      <c r="AF86" s="931"/>
      <c r="AG86" s="50"/>
      <c r="AH86" s="862"/>
      <c r="AI86" s="862"/>
      <c r="AJ86" s="934">
        <f>+R86+T86+V86+X86+Z86+AB86+AD86+AF86</f>
        <v>0</v>
      </c>
      <c r="AK86" s="103">
        <f t="shared" ref="AK86:AK91" si="203">AC86+AE86+AG86+S86+U86+W86+Y86+AA86</f>
        <v>0</v>
      </c>
      <c r="AL86" s="51"/>
      <c r="AM86" s="52"/>
      <c r="AN86" s="52"/>
      <c r="AO86" s="52"/>
      <c r="AP86" s="52"/>
      <c r="AQ86" s="52"/>
      <c r="AR86" s="53">
        <f t="shared" ref="AR86:AR91" si="204">SUM(AL86:AQ86)</f>
        <v>0</v>
      </c>
      <c r="AS86" s="54"/>
      <c r="AT86" s="52"/>
      <c r="AU86" s="53">
        <f t="shared" ref="AU86:AU90" si="205">SUM(AS86:AT86)</f>
        <v>0</v>
      </c>
      <c r="AV86" s="54"/>
      <c r="AW86" s="52"/>
      <c r="AX86" s="52"/>
      <c r="AY86" s="52"/>
      <c r="AZ86" s="55"/>
      <c r="BA86" s="56"/>
      <c r="BB86" s="56"/>
      <c r="BC86" s="57"/>
    </row>
    <row r="87" spans="1:55" ht="17.25" hidden="1" customHeight="1" x14ac:dyDescent="0.2">
      <c r="A87" s="902"/>
      <c r="B87" s="904"/>
      <c r="C87" s="907"/>
      <c r="D87" s="910"/>
      <c r="E87" s="914"/>
      <c r="F87" s="916"/>
      <c r="G87" s="919"/>
      <c r="H87" s="922"/>
      <c r="I87" s="927"/>
      <c r="J87" s="928"/>
      <c r="K87" s="937"/>
      <c r="L87" s="941"/>
      <c r="M87" s="174"/>
      <c r="N87" s="175"/>
      <c r="O87" s="176"/>
      <c r="P87" s="46"/>
      <c r="Q87" s="47"/>
      <c r="R87" s="944"/>
      <c r="S87" s="48"/>
      <c r="T87" s="932"/>
      <c r="U87" s="49"/>
      <c r="V87" s="932"/>
      <c r="W87" s="49"/>
      <c r="X87" s="932"/>
      <c r="Y87" s="49"/>
      <c r="Z87" s="932"/>
      <c r="AA87" s="49"/>
      <c r="AB87" s="932"/>
      <c r="AC87" s="49"/>
      <c r="AD87" s="932"/>
      <c r="AE87" s="49"/>
      <c r="AF87" s="932"/>
      <c r="AG87" s="50"/>
      <c r="AH87" s="863"/>
      <c r="AI87" s="863"/>
      <c r="AJ87" s="935"/>
      <c r="AK87" s="103">
        <f t="shared" si="203"/>
        <v>0</v>
      </c>
      <c r="AL87" s="51"/>
      <c r="AM87" s="52"/>
      <c r="AN87" s="52"/>
      <c r="AO87" s="52"/>
      <c r="AP87" s="52"/>
      <c r="AQ87" s="52"/>
      <c r="AR87" s="53">
        <f t="shared" si="204"/>
        <v>0</v>
      </c>
      <c r="AS87" s="54"/>
      <c r="AT87" s="52"/>
      <c r="AU87" s="53">
        <f t="shared" si="205"/>
        <v>0</v>
      </c>
      <c r="AV87" s="54"/>
      <c r="AW87" s="52"/>
      <c r="AX87" s="52"/>
      <c r="AY87" s="52"/>
      <c r="AZ87" s="55"/>
      <c r="BA87" s="56"/>
      <c r="BB87" s="56"/>
      <c r="BC87" s="57"/>
    </row>
    <row r="88" spans="1:55" ht="17.25" hidden="1" customHeight="1" x14ac:dyDescent="0.2">
      <c r="A88" s="902"/>
      <c r="B88" s="904"/>
      <c r="C88" s="907"/>
      <c r="D88" s="910"/>
      <c r="E88" s="914"/>
      <c r="F88" s="916"/>
      <c r="G88" s="919"/>
      <c r="H88" s="922"/>
      <c r="I88" s="927"/>
      <c r="J88" s="928"/>
      <c r="K88" s="937"/>
      <c r="L88" s="941"/>
      <c r="M88" s="174"/>
      <c r="N88" s="175"/>
      <c r="O88" s="176"/>
      <c r="P88" s="46"/>
      <c r="Q88" s="47"/>
      <c r="R88" s="944"/>
      <c r="S88" s="48"/>
      <c r="T88" s="932"/>
      <c r="U88" s="49"/>
      <c r="V88" s="932"/>
      <c r="W88" s="49"/>
      <c r="X88" s="932"/>
      <c r="Y88" s="49"/>
      <c r="Z88" s="932"/>
      <c r="AA88" s="49"/>
      <c r="AB88" s="932"/>
      <c r="AC88" s="49"/>
      <c r="AD88" s="932"/>
      <c r="AE88" s="49"/>
      <c r="AF88" s="932"/>
      <c r="AG88" s="50"/>
      <c r="AH88" s="863"/>
      <c r="AI88" s="863"/>
      <c r="AJ88" s="935"/>
      <c r="AK88" s="103">
        <f t="shared" si="203"/>
        <v>0</v>
      </c>
      <c r="AL88" s="51"/>
      <c r="AM88" s="52"/>
      <c r="AN88" s="52"/>
      <c r="AO88" s="52"/>
      <c r="AP88" s="52"/>
      <c r="AQ88" s="52"/>
      <c r="AR88" s="53">
        <f t="shared" si="204"/>
        <v>0</v>
      </c>
      <c r="AS88" s="54"/>
      <c r="AT88" s="52"/>
      <c r="AU88" s="53">
        <f t="shared" si="205"/>
        <v>0</v>
      </c>
      <c r="AV88" s="54"/>
      <c r="AW88" s="52"/>
      <c r="AX88" s="52"/>
      <c r="AY88" s="52"/>
      <c r="AZ88" s="55"/>
      <c r="BA88" s="56"/>
      <c r="BB88" s="56"/>
      <c r="BC88" s="57"/>
    </row>
    <row r="89" spans="1:55" ht="17.25" hidden="1" customHeight="1" x14ac:dyDescent="0.2">
      <c r="A89" s="902"/>
      <c r="B89" s="904"/>
      <c r="C89" s="907"/>
      <c r="D89" s="910"/>
      <c r="E89" s="914"/>
      <c r="F89" s="916"/>
      <c r="G89" s="919"/>
      <c r="H89" s="922"/>
      <c r="I89" s="927"/>
      <c r="J89" s="928"/>
      <c r="K89" s="937"/>
      <c r="L89" s="941"/>
      <c r="M89" s="174"/>
      <c r="N89" s="175"/>
      <c r="O89" s="176"/>
      <c r="P89" s="46"/>
      <c r="Q89" s="47"/>
      <c r="R89" s="944"/>
      <c r="S89" s="48"/>
      <c r="T89" s="932"/>
      <c r="U89" s="49"/>
      <c r="V89" s="932"/>
      <c r="W89" s="49"/>
      <c r="X89" s="932"/>
      <c r="Y89" s="49"/>
      <c r="Z89" s="932"/>
      <c r="AA89" s="49"/>
      <c r="AB89" s="932"/>
      <c r="AC89" s="49"/>
      <c r="AD89" s="932"/>
      <c r="AE89" s="49"/>
      <c r="AF89" s="932"/>
      <c r="AG89" s="50"/>
      <c r="AH89" s="863"/>
      <c r="AI89" s="863"/>
      <c r="AJ89" s="935"/>
      <c r="AK89" s="103">
        <f t="shared" si="203"/>
        <v>0</v>
      </c>
      <c r="AL89" s="51"/>
      <c r="AM89" s="52"/>
      <c r="AN89" s="52"/>
      <c r="AO89" s="52"/>
      <c r="AP89" s="52"/>
      <c r="AQ89" s="52"/>
      <c r="AR89" s="53">
        <f t="shared" si="204"/>
        <v>0</v>
      </c>
      <c r="AS89" s="54"/>
      <c r="AT89" s="52"/>
      <c r="AU89" s="53">
        <f t="shared" si="205"/>
        <v>0</v>
      </c>
      <c r="AV89" s="54"/>
      <c r="AW89" s="52"/>
      <c r="AX89" s="52"/>
      <c r="AY89" s="52"/>
      <c r="AZ89" s="55"/>
      <c r="BA89" s="56"/>
      <c r="BB89" s="56"/>
      <c r="BC89" s="57"/>
    </row>
    <row r="90" spans="1:55" ht="17.25" hidden="1" customHeight="1" x14ac:dyDescent="0.2">
      <c r="A90" s="902"/>
      <c r="B90" s="904"/>
      <c r="C90" s="907"/>
      <c r="D90" s="910"/>
      <c r="E90" s="914"/>
      <c r="F90" s="916"/>
      <c r="G90" s="919"/>
      <c r="H90" s="922"/>
      <c r="I90" s="927"/>
      <c r="J90" s="928"/>
      <c r="K90" s="937"/>
      <c r="L90" s="941"/>
      <c r="M90" s="174"/>
      <c r="N90" s="175"/>
      <c r="O90" s="176"/>
      <c r="P90" s="46"/>
      <c r="Q90" s="47"/>
      <c r="R90" s="944"/>
      <c r="S90" s="48"/>
      <c r="T90" s="932"/>
      <c r="U90" s="49"/>
      <c r="V90" s="932"/>
      <c r="W90" s="49"/>
      <c r="X90" s="932"/>
      <c r="Y90" s="49"/>
      <c r="Z90" s="932"/>
      <c r="AA90" s="49"/>
      <c r="AB90" s="932"/>
      <c r="AC90" s="49"/>
      <c r="AD90" s="932"/>
      <c r="AE90" s="49"/>
      <c r="AF90" s="932"/>
      <c r="AG90" s="50"/>
      <c r="AH90" s="863"/>
      <c r="AI90" s="863"/>
      <c r="AJ90" s="935"/>
      <c r="AK90" s="103">
        <f t="shared" si="203"/>
        <v>0</v>
      </c>
      <c r="AL90" s="51"/>
      <c r="AM90" s="52"/>
      <c r="AN90" s="52"/>
      <c r="AO90" s="52"/>
      <c r="AP90" s="52"/>
      <c r="AQ90" s="52"/>
      <c r="AR90" s="53">
        <f t="shared" si="204"/>
        <v>0</v>
      </c>
      <c r="AS90" s="54"/>
      <c r="AT90" s="52"/>
      <c r="AU90" s="53">
        <f t="shared" si="205"/>
        <v>0</v>
      </c>
      <c r="AV90" s="54"/>
      <c r="AW90" s="52"/>
      <c r="AX90" s="52"/>
      <c r="AY90" s="52"/>
      <c r="AZ90" s="55"/>
      <c r="BA90" s="56"/>
      <c r="BB90" s="56"/>
      <c r="BC90" s="57"/>
    </row>
    <row r="91" spans="1:55" ht="17.25" hidden="1" customHeight="1" x14ac:dyDescent="0.2">
      <c r="A91" s="902"/>
      <c r="B91" s="905"/>
      <c r="C91" s="908"/>
      <c r="D91" s="911"/>
      <c r="E91" s="914"/>
      <c r="F91" s="917"/>
      <c r="G91" s="920"/>
      <c r="H91" s="923"/>
      <c r="I91" s="927"/>
      <c r="J91" s="928"/>
      <c r="K91" s="938"/>
      <c r="L91" s="941"/>
      <c r="M91" s="177"/>
      <c r="N91" s="178"/>
      <c r="O91" s="179"/>
      <c r="P91" s="106"/>
      <c r="Q91" s="107"/>
      <c r="R91" s="944"/>
      <c r="S91" s="108"/>
      <c r="T91" s="932"/>
      <c r="U91" s="109"/>
      <c r="V91" s="932"/>
      <c r="W91" s="109"/>
      <c r="X91" s="932"/>
      <c r="Y91" s="109"/>
      <c r="Z91" s="932"/>
      <c r="AA91" s="109"/>
      <c r="AB91" s="932"/>
      <c r="AC91" s="109"/>
      <c r="AD91" s="932"/>
      <c r="AE91" s="109"/>
      <c r="AF91" s="932"/>
      <c r="AG91" s="110"/>
      <c r="AH91" s="863"/>
      <c r="AI91" s="863"/>
      <c r="AJ91" s="936"/>
      <c r="AK91" s="103">
        <f t="shared" si="203"/>
        <v>0</v>
      </c>
      <c r="AL91" s="111"/>
      <c r="AM91" s="112"/>
      <c r="AN91" s="112"/>
      <c r="AO91" s="112"/>
      <c r="AP91" s="112"/>
      <c r="AQ91" s="112"/>
      <c r="AR91" s="53">
        <f t="shared" si="204"/>
        <v>0</v>
      </c>
      <c r="AS91" s="113"/>
      <c r="AT91" s="112"/>
      <c r="AU91" s="53">
        <f>SUM(AS91:AT91)</f>
        <v>0</v>
      </c>
      <c r="AV91" s="113"/>
      <c r="AW91" s="112"/>
      <c r="AX91" s="112"/>
      <c r="AY91" s="112"/>
      <c r="AZ91" s="114"/>
      <c r="BA91" s="115"/>
      <c r="BB91" s="115"/>
      <c r="BC91" s="116"/>
    </row>
    <row r="92" spans="1:55" ht="9.9499999999999993" hidden="1" customHeight="1" thickBot="1" x14ac:dyDescent="0.25">
      <c r="A92" s="903"/>
      <c r="B92" s="906"/>
      <c r="C92" s="909"/>
      <c r="D92" s="912"/>
      <c r="E92" s="915"/>
      <c r="F92" s="918"/>
      <c r="G92" s="921"/>
      <c r="H92" s="924"/>
      <c r="I92" s="929"/>
      <c r="J92" s="930"/>
      <c r="K92" s="939"/>
      <c r="L92" s="942"/>
      <c r="M92" s="180"/>
      <c r="N92" s="181"/>
      <c r="O92" s="182"/>
      <c r="P92" s="117"/>
      <c r="Q92" s="117"/>
      <c r="R92" s="945"/>
      <c r="S92" s="183"/>
      <c r="T92" s="933"/>
      <c r="U92" s="184"/>
      <c r="V92" s="933"/>
      <c r="W92" s="184"/>
      <c r="X92" s="933"/>
      <c r="Y92" s="184"/>
      <c r="Z92" s="933"/>
      <c r="AA92" s="184"/>
      <c r="AB92" s="933"/>
      <c r="AC92" s="184"/>
      <c r="AD92" s="933"/>
      <c r="AE92" s="184"/>
      <c r="AF92" s="933"/>
      <c r="AG92" s="185"/>
      <c r="AH92" s="864"/>
      <c r="AI92" s="864"/>
      <c r="AJ92" s="118"/>
      <c r="AK92" s="119"/>
      <c r="AL92" s="186"/>
      <c r="AM92" s="187"/>
      <c r="AN92" s="187"/>
      <c r="AO92" s="187"/>
      <c r="AP92" s="187"/>
      <c r="AQ92" s="187"/>
      <c r="AR92" s="120"/>
      <c r="AS92" s="188"/>
      <c r="AT92" s="187"/>
      <c r="AU92" s="120"/>
      <c r="AV92" s="188"/>
      <c r="AW92" s="187"/>
      <c r="AX92" s="187"/>
      <c r="AY92" s="187"/>
      <c r="AZ92" s="189"/>
      <c r="BA92" s="190"/>
      <c r="BB92" s="190"/>
      <c r="BC92" s="191"/>
    </row>
    <row r="93" spans="1:55" ht="6" hidden="1" customHeight="1" x14ac:dyDescent="0.2">
      <c r="A93" s="156"/>
      <c r="B93" s="192"/>
      <c r="C93" s="192"/>
      <c r="D93" s="192"/>
      <c r="E93" s="192"/>
      <c r="F93" s="192"/>
      <c r="G93" s="192"/>
      <c r="H93" s="192"/>
      <c r="I93" s="946"/>
      <c r="J93" s="946"/>
      <c r="K93" s="192"/>
      <c r="L93" s="192"/>
      <c r="M93" s="192"/>
      <c r="N93" s="192"/>
      <c r="O93" s="192"/>
      <c r="P93" s="192"/>
      <c r="Q93" s="192"/>
      <c r="R93" s="192"/>
      <c r="S93" s="192"/>
      <c r="T93" s="192"/>
      <c r="U93" s="192"/>
      <c r="V93" s="192"/>
      <c r="W93" s="192"/>
      <c r="X93" s="192"/>
      <c r="Y93" s="192"/>
      <c r="Z93" s="192"/>
      <c r="AA93" s="192"/>
      <c r="AB93" s="192"/>
      <c r="AC93" s="192"/>
      <c r="AD93" s="192"/>
      <c r="AE93" s="192"/>
      <c r="AF93" s="192"/>
      <c r="AG93" s="192"/>
      <c r="AH93" s="192"/>
      <c r="AI93" s="192"/>
      <c r="AJ93" s="192"/>
      <c r="AK93" s="193"/>
      <c r="AL93" s="193"/>
      <c r="AM93" s="193"/>
      <c r="AN93" s="193"/>
      <c r="AO93" s="193"/>
      <c r="AP93" s="193"/>
      <c r="AQ93" s="194"/>
      <c r="AR93" s="193"/>
      <c r="AS93" s="193"/>
      <c r="AT93" s="193"/>
      <c r="AU93" s="193"/>
      <c r="AV93" s="193"/>
      <c r="AW93" s="193"/>
      <c r="AX93" s="193"/>
      <c r="AY93" s="193"/>
      <c r="AZ93" s="193"/>
      <c r="BA93" s="193"/>
      <c r="BB93" s="193"/>
      <c r="BC93" s="156"/>
    </row>
    <row r="94" spans="1:55" ht="72" hidden="1" customHeight="1" x14ac:dyDescent="0.2">
      <c r="A94" s="901">
        <v>10</v>
      </c>
      <c r="B94" s="161" t="s">
        <v>1704</v>
      </c>
      <c r="C94" s="162" t="s">
        <v>1705</v>
      </c>
      <c r="D94" s="163" t="s">
        <v>21</v>
      </c>
      <c r="E94" s="163" t="s">
        <v>1891</v>
      </c>
      <c r="F94" s="162" t="s">
        <v>1706</v>
      </c>
      <c r="G94" s="164" t="s">
        <v>1678</v>
      </c>
      <c r="H94" s="164" t="s">
        <v>1679</v>
      </c>
      <c r="I94" s="165" t="s">
        <v>1907</v>
      </c>
      <c r="J94" s="166">
        <f>+$N$3</f>
        <v>2019</v>
      </c>
      <c r="K94" s="164" t="s">
        <v>1924</v>
      </c>
      <c r="L94" s="165" t="s">
        <v>1925</v>
      </c>
      <c r="M94" s="162" t="s">
        <v>1707</v>
      </c>
      <c r="N94" s="162" t="s">
        <v>1708</v>
      </c>
      <c r="O94" s="162" t="s">
        <v>1709</v>
      </c>
      <c r="P94" s="162" t="s">
        <v>1710</v>
      </c>
      <c r="Q94" s="162" t="s">
        <v>1711</v>
      </c>
      <c r="R94" s="167">
        <f t="shared" ref="R94" si="206">SUM(R95:R101)</f>
        <v>0</v>
      </c>
      <c r="S94" s="168">
        <f t="shared" ref="S94" si="207">SUM(S95:S101)</f>
        <v>0</v>
      </c>
      <c r="T94" s="169">
        <f t="shared" ref="T94" si="208">SUM(T95:T101)</f>
        <v>0</v>
      </c>
      <c r="U94" s="170">
        <f t="shared" ref="U94" si="209">SUM(U95:U101)</f>
        <v>0</v>
      </c>
      <c r="V94" s="169">
        <f t="shared" ref="V94" si="210">SUM(V95:V101)</f>
        <v>0</v>
      </c>
      <c r="W94" s="170">
        <f t="shared" ref="W94" si="211">SUM(W95:W101)</f>
        <v>0</v>
      </c>
      <c r="X94" s="169">
        <f t="shared" ref="X94" si="212">SUM(X95:X101)</f>
        <v>0</v>
      </c>
      <c r="Y94" s="170">
        <f t="shared" ref="Y94" si="213">SUM(Y95:Y101)</f>
        <v>0</v>
      </c>
      <c r="Z94" s="169">
        <f t="shared" ref="Z94" si="214">SUM(Z95:Z101)</f>
        <v>0</v>
      </c>
      <c r="AA94" s="170">
        <f t="shared" ref="AA94" si="215">SUM(AA95:AA101)</f>
        <v>0</v>
      </c>
      <c r="AB94" s="169">
        <f t="shared" ref="AB94" si="216">SUM(AB95:AB101)</f>
        <v>0</v>
      </c>
      <c r="AC94" s="170">
        <f t="shared" ref="AC94" si="217">SUM(AC95:AC101)</f>
        <v>0</v>
      </c>
      <c r="AD94" s="169">
        <f t="shared" ref="AD94" si="218">SUM(AD95:AD101)</f>
        <v>0</v>
      </c>
      <c r="AE94" s="170">
        <f t="shared" ref="AE94" si="219">SUM(AE95:AE101)</f>
        <v>0</v>
      </c>
      <c r="AF94" s="169">
        <f t="shared" ref="AF94" si="220">SUM(AF95:AF101)</f>
        <v>0</v>
      </c>
      <c r="AG94" s="171">
        <f t="shared" ref="AG94" si="221">SUM(AG95:AG101)</f>
        <v>0</v>
      </c>
      <c r="AH94" s="861"/>
      <c r="AI94" s="861"/>
      <c r="AJ94" s="172">
        <f t="shared" ref="AJ94" si="222">SUM(AJ95:AJ101)</f>
        <v>0</v>
      </c>
      <c r="AK94" s="173">
        <f t="shared" ref="AK94" si="223">SUM(AK95:AK101)</f>
        <v>0</v>
      </c>
      <c r="AL94" s="41">
        <f t="shared" ref="AL94" si="224">SUM(AL95:AL101)</f>
        <v>0</v>
      </c>
      <c r="AM94" s="42">
        <f t="shared" ref="AM94" si="225">SUM(AM95:AM101)</f>
        <v>0</v>
      </c>
      <c r="AN94" s="42">
        <f t="shared" ref="AN94" si="226">SUM(AN95:AN101)</f>
        <v>0</v>
      </c>
      <c r="AO94" s="42">
        <f t="shared" ref="AO94" si="227">SUM(AO95:AO101)</f>
        <v>0</v>
      </c>
      <c r="AP94" s="42">
        <f t="shared" ref="AP94" si="228">SUM(AP95:AP101)</f>
        <v>0</v>
      </c>
      <c r="AQ94" s="42">
        <f t="shared" ref="AQ94" si="229">SUM(AQ95:AQ101)</f>
        <v>0</v>
      </c>
      <c r="AR94" s="43">
        <f t="shared" ref="AR94" si="230">SUM(AR95:AR101)</f>
        <v>0</v>
      </c>
      <c r="AS94" s="104">
        <f t="shared" ref="AS94" si="231">SUM(AS95:AS101)</f>
        <v>0</v>
      </c>
      <c r="AT94" s="42">
        <f t="shared" ref="AT94" si="232">SUM(AT95:AT101)</f>
        <v>0</v>
      </c>
      <c r="AU94" s="43">
        <f t="shared" ref="AU94" si="233">SUM(AU95:AU101)</f>
        <v>0</v>
      </c>
      <c r="AV94" s="104">
        <f t="shared" ref="AV94" si="234">SUM(AV95:AV101)</f>
        <v>0</v>
      </c>
      <c r="AW94" s="42">
        <f t="shared" ref="AW94" si="235">SUM(AW95:AW101)</f>
        <v>0</v>
      </c>
      <c r="AX94" s="42">
        <f t="shared" ref="AX94" si="236">SUM(AX95:AX101)</f>
        <v>0</v>
      </c>
      <c r="AY94" s="42">
        <f t="shared" ref="AY94" si="237">SUM(AY95:AY101)</f>
        <v>0</v>
      </c>
      <c r="AZ94" s="105">
        <f t="shared" ref="AZ94" si="238">SUM(AZ95:AZ101)</f>
        <v>0</v>
      </c>
      <c r="BA94" s="44" t="s">
        <v>1684</v>
      </c>
      <c r="BB94" s="44" t="s">
        <v>1685</v>
      </c>
      <c r="BC94" s="45" t="s">
        <v>1686</v>
      </c>
    </row>
    <row r="95" spans="1:55" ht="17.25" hidden="1" customHeight="1" x14ac:dyDescent="0.2">
      <c r="A95" s="902"/>
      <c r="B95" s="904" t="str">
        <f>VLOOKUP($D$9,'PROYECTOS REGISTRADOS'!$A$2:$D$82,4,0)</f>
        <v>Fortalecimiento Institucional de la Empresa de Servicios Públicos del Municipio de Tocancipá, Cundinamarca, Centro Oriente</v>
      </c>
      <c r="C95" s="907" t="str">
        <f>VLOOKUP($D$9,'PROYECTOS REGISTRADOS'!$A$2:$D$82,3,0)</f>
        <v>2016-25817-0048</v>
      </c>
      <c r="D95" s="910"/>
      <c r="E95" s="913" t="str">
        <f>IF(D95=0,"0-0",(VLOOKUP(D95,'CONSOLIDADO PLAN DESARROLLO'!$EL$9:$ET$304,2,0)))</f>
        <v>0-0</v>
      </c>
      <c r="F95" s="916" t="str">
        <f>IF(D95=0,"0-0",(VLOOKUP(D95,'CONSOLIDADO PLAN DESARROLLO'!$EL$9:$ET$304,3,0)))</f>
        <v>0-0</v>
      </c>
      <c r="G95" s="919" t="str">
        <f>IF(D95=0,"0-0",(VLOOKUP(D95,'CONSOLIDADO PLAN DESARROLLO'!$EL$9:$ET$304,4,0)))</f>
        <v>0-0</v>
      </c>
      <c r="H95" s="922" t="str">
        <f>IF(D95=0,"0-0",(VLOOKUP(D95,'CONSOLIDADO PLAN DESARROLLO'!$EL$9:$ET$304,5,0)))</f>
        <v>0-0</v>
      </c>
      <c r="I95" s="925" t="str">
        <f>IF(D95=0,"0-0",(VLOOKUP(D95,'CONSOLIDADO PLAN DESARROLLO'!$EL$9:$ET$304,$R$3,0)))</f>
        <v>0-0</v>
      </c>
      <c r="J95" s="926"/>
      <c r="K95" s="937"/>
      <c r="L95" s="940"/>
      <c r="M95" s="174"/>
      <c r="N95" s="175"/>
      <c r="O95" s="176"/>
      <c r="P95" s="46"/>
      <c r="Q95" s="47"/>
      <c r="R95" s="943"/>
      <c r="S95" s="48"/>
      <c r="T95" s="931"/>
      <c r="U95" s="49"/>
      <c r="V95" s="931"/>
      <c r="W95" s="49"/>
      <c r="X95" s="931"/>
      <c r="Y95" s="49"/>
      <c r="Z95" s="931"/>
      <c r="AA95" s="49"/>
      <c r="AB95" s="931"/>
      <c r="AC95" s="49"/>
      <c r="AD95" s="931"/>
      <c r="AE95" s="49"/>
      <c r="AF95" s="931"/>
      <c r="AG95" s="50"/>
      <c r="AH95" s="862"/>
      <c r="AI95" s="862"/>
      <c r="AJ95" s="934">
        <f>+R95+T95+V95+X95+Z95+AB95+AD95+AF95</f>
        <v>0</v>
      </c>
      <c r="AK95" s="103">
        <f t="shared" ref="AK95:AK100" si="239">AC95+AE95+AG95+S95+U95+W95+Y95+AA95</f>
        <v>0</v>
      </c>
      <c r="AL95" s="51"/>
      <c r="AM95" s="52"/>
      <c r="AN95" s="52"/>
      <c r="AO95" s="52"/>
      <c r="AP95" s="52"/>
      <c r="AQ95" s="52"/>
      <c r="AR95" s="53">
        <f t="shared" ref="AR95:AR100" si="240">SUM(AL95:AQ95)</f>
        <v>0</v>
      </c>
      <c r="AS95" s="54"/>
      <c r="AT95" s="52"/>
      <c r="AU95" s="53">
        <f t="shared" ref="AU95:AU99" si="241">SUM(AS95:AT95)</f>
        <v>0</v>
      </c>
      <c r="AV95" s="54"/>
      <c r="AW95" s="52"/>
      <c r="AX95" s="52"/>
      <c r="AY95" s="52"/>
      <c r="AZ95" s="55"/>
      <c r="BA95" s="56"/>
      <c r="BB95" s="56"/>
      <c r="BC95" s="57"/>
    </row>
    <row r="96" spans="1:55" ht="17.25" hidden="1" customHeight="1" x14ac:dyDescent="0.2">
      <c r="A96" s="902"/>
      <c r="B96" s="904"/>
      <c r="C96" s="907"/>
      <c r="D96" s="910"/>
      <c r="E96" s="914"/>
      <c r="F96" s="916"/>
      <c r="G96" s="919"/>
      <c r="H96" s="922"/>
      <c r="I96" s="927"/>
      <c r="J96" s="928"/>
      <c r="K96" s="937"/>
      <c r="L96" s="941"/>
      <c r="M96" s="174"/>
      <c r="N96" s="175"/>
      <c r="O96" s="176"/>
      <c r="P96" s="46"/>
      <c r="Q96" s="47"/>
      <c r="R96" s="944"/>
      <c r="S96" s="48"/>
      <c r="T96" s="932"/>
      <c r="U96" s="49"/>
      <c r="V96" s="932"/>
      <c r="W96" s="49"/>
      <c r="X96" s="932"/>
      <c r="Y96" s="49"/>
      <c r="Z96" s="932"/>
      <c r="AA96" s="49"/>
      <c r="AB96" s="932"/>
      <c r="AC96" s="49"/>
      <c r="AD96" s="932"/>
      <c r="AE96" s="49"/>
      <c r="AF96" s="932"/>
      <c r="AG96" s="50"/>
      <c r="AH96" s="863"/>
      <c r="AI96" s="863"/>
      <c r="AJ96" s="935"/>
      <c r="AK96" s="103">
        <f t="shared" si="239"/>
        <v>0</v>
      </c>
      <c r="AL96" s="51"/>
      <c r="AM96" s="52"/>
      <c r="AN96" s="52"/>
      <c r="AO96" s="52"/>
      <c r="AP96" s="52"/>
      <c r="AQ96" s="52"/>
      <c r="AR96" s="53">
        <f t="shared" si="240"/>
        <v>0</v>
      </c>
      <c r="AS96" s="54"/>
      <c r="AT96" s="52"/>
      <c r="AU96" s="53">
        <f t="shared" si="241"/>
        <v>0</v>
      </c>
      <c r="AV96" s="54"/>
      <c r="AW96" s="52"/>
      <c r="AX96" s="52"/>
      <c r="AY96" s="52"/>
      <c r="AZ96" s="55"/>
      <c r="BA96" s="56"/>
      <c r="BB96" s="56"/>
      <c r="BC96" s="57"/>
    </row>
    <row r="97" spans="1:55" ht="17.25" hidden="1" customHeight="1" x14ac:dyDescent="0.2">
      <c r="A97" s="902"/>
      <c r="B97" s="904"/>
      <c r="C97" s="907"/>
      <c r="D97" s="910"/>
      <c r="E97" s="914"/>
      <c r="F97" s="916"/>
      <c r="G97" s="919"/>
      <c r="H97" s="922"/>
      <c r="I97" s="927"/>
      <c r="J97" s="928"/>
      <c r="K97" s="937"/>
      <c r="L97" s="941"/>
      <c r="M97" s="174"/>
      <c r="N97" s="175"/>
      <c r="O97" s="176"/>
      <c r="P97" s="46"/>
      <c r="Q97" s="47"/>
      <c r="R97" s="944"/>
      <c r="S97" s="48"/>
      <c r="T97" s="932"/>
      <c r="U97" s="49"/>
      <c r="V97" s="932"/>
      <c r="W97" s="49"/>
      <c r="X97" s="932"/>
      <c r="Y97" s="49"/>
      <c r="Z97" s="932"/>
      <c r="AA97" s="49"/>
      <c r="AB97" s="932"/>
      <c r="AC97" s="49"/>
      <c r="AD97" s="932"/>
      <c r="AE97" s="49"/>
      <c r="AF97" s="932"/>
      <c r="AG97" s="50"/>
      <c r="AH97" s="863"/>
      <c r="AI97" s="863"/>
      <c r="AJ97" s="935"/>
      <c r="AK97" s="103">
        <f t="shared" si="239"/>
        <v>0</v>
      </c>
      <c r="AL97" s="51"/>
      <c r="AM97" s="52"/>
      <c r="AN97" s="52"/>
      <c r="AO97" s="52"/>
      <c r="AP97" s="52"/>
      <c r="AQ97" s="52"/>
      <c r="AR97" s="53">
        <f t="shared" si="240"/>
        <v>0</v>
      </c>
      <c r="AS97" s="54"/>
      <c r="AT97" s="52"/>
      <c r="AU97" s="53">
        <f t="shared" si="241"/>
        <v>0</v>
      </c>
      <c r="AV97" s="54"/>
      <c r="AW97" s="52"/>
      <c r="AX97" s="52"/>
      <c r="AY97" s="52"/>
      <c r="AZ97" s="55"/>
      <c r="BA97" s="56"/>
      <c r="BB97" s="56"/>
      <c r="BC97" s="57"/>
    </row>
    <row r="98" spans="1:55" ht="17.25" hidden="1" customHeight="1" x14ac:dyDescent="0.2">
      <c r="A98" s="902"/>
      <c r="B98" s="904"/>
      <c r="C98" s="907"/>
      <c r="D98" s="910"/>
      <c r="E98" s="914"/>
      <c r="F98" s="916"/>
      <c r="G98" s="919"/>
      <c r="H98" s="922"/>
      <c r="I98" s="927"/>
      <c r="J98" s="928"/>
      <c r="K98" s="937"/>
      <c r="L98" s="941"/>
      <c r="M98" s="174"/>
      <c r="N98" s="175"/>
      <c r="O98" s="176"/>
      <c r="P98" s="46"/>
      <c r="Q98" s="47"/>
      <c r="R98" s="944"/>
      <c r="S98" s="48"/>
      <c r="T98" s="932"/>
      <c r="U98" s="49"/>
      <c r="V98" s="932"/>
      <c r="W98" s="49"/>
      <c r="X98" s="932"/>
      <c r="Y98" s="49"/>
      <c r="Z98" s="932"/>
      <c r="AA98" s="49"/>
      <c r="AB98" s="932"/>
      <c r="AC98" s="49"/>
      <c r="AD98" s="932"/>
      <c r="AE98" s="49"/>
      <c r="AF98" s="932"/>
      <c r="AG98" s="50"/>
      <c r="AH98" s="863"/>
      <c r="AI98" s="863"/>
      <c r="AJ98" s="935"/>
      <c r="AK98" s="103">
        <f t="shared" si="239"/>
        <v>0</v>
      </c>
      <c r="AL98" s="51"/>
      <c r="AM98" s="52"/>
      <c r="AN98" s="52"/>
      <c r="AO98" s="52"/>
      <c r="AP98" s="52"/>
      <c r="AQ98" s="52"/>
      <c r="AR98" s="53">
        <f t="shared" si="240"/>
        <v>0</v>
      </c>
      <c r="AS98" s="54"/>
      <c r="AT98" s="52"/>
      <c r="AU98" s="53">
        <f t="shared" si="241"/>
        <v>0</v>
      </c>
      <c r="AV98" s="54"/>
      <c r="AW98" s="52"/>
      <c r="AX98" s="52"/>
      <c r="AY98" s="52"/>
      <c r="AZ98" s="55"/>
      <c r="BA98" s="56"/>
      <c r="BB98" s="56"/>
      <c r="BC98" s="57"/>
    </row>
    <row r="99" spans="1:55" ht="17.25" hidden="1" customHeight="1" x14ac:dyDescent="0.2">
      <c r="A99" s="902"/>
      <c r="B99" s="904"/>
      <c r="C99" s="907"/>
      <c r="D99" s="910"/>
      <c r="E99" s="914"/>
      <c r="F99" s="916"/>
      <c r="G99" s="919"/>
      <c r="H99" s="922"/>
      <c r="I99" s="927"/>
      <c r="J99" s="928"/>
      <c r="K99" s="937"/>
      <c r="L99" s="941"/>
      <c r="M99" s="174"/>
      <c r="N99" s="175"/>
      <c r="O99" s="176"/>
      <c r="P99" s="46"/>
      <c r="Q99" s="47"/>
      <c r="R99" s="944"/>
      <c r="S99" s="48"/>
      <c r="T99" s="932"/>
      <c r="U99" s="49"/>
      <c r="V99" s="932"/>
      <c r="W99" s="49"/>
      <c r="X99" s="932"/>
      <c r="Y99" s="49"/>
      <c r="Z99" s="932"/>
      <c r="AA99" s="49"/>
      <c r="AB99" s="932"/>
      <c r="AC99" s="49"/>
      <c r="AD99" s="932"/>
      <c r="AE99" s="49"/>
      <c r="AF99" s="932"/>
      <c r="AG99" s="50"/>
      <c r="AH99" s="863"/>
      <c r="AI99" s="863"/>
      <c r="AJ99" s="935"/>
      <c r="AK99" s="103">
        <f t="shared" si="239"/>
        <v>0</v>
      </c>
      <c r="AL99" s="51"/>
      <c r="AM99" s="52"/>
      <c r="AN99" s="52"/>
      <c r="AO99" s="52"/>
      <c r="AP99" s="52"/>
      <c r="AQ99" s="52"/>
      <c r="AR99" s="53">
        <f t="shared" si="240"/>
        <v>0</v>
      </c>
      <c r="AS99" s="54"/>
      <c r="AT99" s="52"/>
      <c r="AU99" s="53">
        <f t="shared" si="241"/>
        <v>0</v>
      </c>
      <c r="AV99" s="54"/>
      <c r="AW99" s="52"/>
      <c r="AX99" s="52"/>
      <c r="AY99" s="52"/>
      <c r="AZ99" s="55"/>
      <c r="BA99" s="56"/>
      <c r="BB99" s="56"/>
      <c r="BC99" s="57"/>
    </row>
    <row r="100" spans="1:55" ht="17.25" hidden="1" customHeight="1" x14ac:dyDescent="0.2">
      <c r="A100" s="902"/>
      <c r="B100" s="905"/>
      <c r="C100" s="908"/>
      <c r="D100" s="911"/>
      <c r="E100" s="914"/>
      <c r="F100" s="917"/>
      <c r="G100" s="920"/>
      <c r="H100" s="923"/>
      <c r="I100" s="927"/>
      <c r="J100" s="928"/>
      <c r="K100" s="938"/>
      <c r="L100" s="941"/>
      <c r="M100" s="177"/>
      <c r="N100" s="178"/>
      <c r="O100" s="179"/>
      <c r="P100" s="106"/>
      <c r="Q100" s="107"/>
      <c r="R100" s="944"/>
      <c r="S100" s="108"/>
      <c r="T100" s="932"/>
      <c r="U100" s="109"/>
      <c r="V100" s="932"/>
      <c r="W100" s="109"/>
      <c r="X100" s="932"/>
      <c r="Y100" s="109"/>
      <c r="Z100" s="932"/>
      <c r="AA100" s="109"/>
      <c r="AB100" s="932"/>
      <c r="AC100" s="109"/>
      <c r="AD100" s="932"/>
      <c r="AE100" s="109"/>
      <c r="AF100" s="932"/>
      <c r="AG100" s="110"/>
      <c r="AH100" s="863"/>
      <c r="AI100" s="863"/>
      <c r="AJ100" s="936"/>
      <c r="AK100" s="103">
        <f t="shared" si="239"/>
        <v>0</v>
      </c>
      <c r="AL100" s="111"/>
      <c r="AM100" s="112"/>
      <c r="AN100" s="112"/>
      <c r="AO100" s="112"/>
      <c r="AP100" s="112"/>
      <c r="AQ100" s="112"/>
      <c r="AR100" s="53">
        <f t="shared" si="240"/>
        <v>0</v>
      </c>
      <c r="AS100" s="113"/>
      <c r="AT100" s="112"/>
      <c r="AU100" s="53">
        <f>SUM(AS100:AT100)</f>
        <v>0</v>
      </c>
      <c r="AV100" s="113"/>
      <c r="AW100" s="112"/>
      <c r="AX100" s="112"/>
      <c r="AY100" s="112"/>
      <c r="AZ100" s="114"/>
      <c r="BA100" s="115"/>
      <c r="BB100" s="115"/>
      <c r="BC100" s="116"/>
    </row>
    <row r="101" spans="1:55" ht="9.9499999999999993" hidden="1" customHeight="1" thickBot="1" x14ac:dyDescent="0.25">
      <c r="A101" s="903"/>
      <c r="B101" s="906"/>
      <c r="C101" s="909"/>
      <c r="D101" s="912"/>
      <c r="E101" s="915"/>
      <c r="F101" s="918"/>
      <c r="G101" s="921"/>
      <c r="H101" s="924"/>
      <c r="I101" s="929"/>
      <c r="J101" s="930"/>
      <c r="K101" s="939"/>
      <c r="L101" s="942"/>
      <c r="M101" s="180"/>
      <c r="N101" s="181"/>
      <c r="O101" s="182"/>
      <c r="P101" s="117"/>
      <c r="Q101" s="117"/>
      <c r="R101" s="945"/>
      <c r="S101" s="183"/>
      <c r="T101" s="933"/>
      <c r="U101" s="184"/>
      <c r="V101" s="933"/>
      <c r="W101" s="184"/>
      <c r="X101" s="933"/>
      <c r="Y101" s="184"/>
      <c r="Z101" s="933"/>
      <c r="AA101" s="184"/>
      <c r="AB101" s="933"/>
      <c r="AC101" s="184"/>
      <c r="AD101" s="933"/>
      <c r="AE101" s="184"/>
      <c r="AF101" s="933"/>
      <c r="AG101" s="185"/>
      <c r="AH101" s="864"/>
      <c r="AI101" s="864"/>
      <c r="AJ101" s="118"/>
      <c r="AK101" s="119"/>
      <c r="AL101" s="186"/>
      <c r="AM101" s="187"/>
      <c r="AN101" s="187"/>
      <c r="AO101" s="187"/>
      <c r="AP101" s="187"/>
      <c r="AQ101" s="187"/>
      <c r="AR101" s="120"/>
      <c r="AS101" s="188"/>
      <c r="AT101" s="187"/>
      <c r="AU101" s="120"/>
      <c r="AV101" s="188"/>
      <c r="AW101" s="187"/>
      <c r="AX101" s="187"/>
      <c r="AY101" s="187"/>
      <c r="AZ101" s="189"/>
      <c r="BA101" s="190"/>
      <c r="BB101" s="190"/>
      <c r="BC101" s="191"/>
    </row>
    <row r="102" spans="1:55" ht="6" hidden="1" customHeight="1" x14ac:dyDescent="0.2">
      <c r="A102" s="156"/>
      <c r="B102" s="192"/>
      <c r="C102" s="192"/>
      <c r="D102" s="192"/>
      <c r="E102" s="192"/>
      <c r="F102" s="192"/>
      <c r="G102" s="192"/>
      <c r="H102" s="192"/>
      <c r="I102" s="946"/>
      <c r="J102" s="946"/>
      <c r="K102" s="192"/>
      <c r="L102" s="192"/>
      <c r="M102" s="192"/>
      <c r="N102" s="192"/>
      <c r="O102" s="192"/>
      <c r="P102" s="192"/>
      <c r="Q102" s="192"/>
      <c r="R102" s="192"/>
      <c r="S102" s="192"/>
      <c r="T102" s="192"/>
      <c r="U102" s="192"/>
      <c r="V102" s="192"/>
      <c r="W102" s="192"/>
      <c r="X102" s="192"/>
      <c r="Y102" s="192"/>
      <c r="Z102" s="192"/>
      <c r="AA102" s="192"/>
      <c r="AB102" s="192"/>
      <c r="AC102" s="192"/>
      <c r="AD102" s="192"/>
      <c r="AE102" s="192"/>
      <c r="AF102" s="192"/>
      <c r="AG102" s="192"/>
      <c r="AH102" s="192"/>
      <c r="AI102" s="192"/>
      <c r="AJ102" s="192"/>
      <c r="AK102" s="193"/>
      <c r="AL102" s="193"/>
      <c r="AM102" s="193"/>
      <c r="AN102" s="193"/>
      <c r="AO102" s="193"/>
      <c r="AP102" s="193"/>
      <c r="AQ102" s="194"/>
      <c r="AR102" s="193"/>
      <c r="AS102" s="193"/>
      <c r="AT102" s="193"/>
      <c r="AU102" s="193"/>
      <c r="AV102" s="193"/>
      <c r="AW102" s="193"/>
      <c r="AX102" s="193"/>
      <c r="AY102" s="193"/>
      <c r="AZ102" s="193"/>
      <c r="BA102" s="193"/>
      <c r="BB102" s="193"/>
      <c r="BC102" s="156"/>
    </row>
    <row r="103" spans="1:55" ht="72" hidden="1" customHeight="1" x14ac:dyDescent="0.2">
      <c r="A103" s="901">
        <v>11</v>
      </c>
      <c r="B103" s="161" t="s">
        <v>1704</v>
      </c>
      <c r="C103" s="162" t="s">
        <v>1705</v>
      </c>
      <c r="D103" s="163" t="s">
        <v>21</v>
      </c>
      <c r="E103" s="163" t="s">
        <v>1891</v>
      </c>
      <c r="F103" s="162" t="s">
        <v>1706</v>
      </c>
      <c r="G103" s="164" t="s">
        <v>1678</v>
      </c>
      <c r="H103" s="164" t="s">
        <v>1679</v>
      </c>
      <c r="I103" s="165" t="s">
        <v>1907</v>
      </c>
      <c r="J103" s="166">
        <f>+$N$3</f>
        <v>2019</v>
      </c>
      <c r="K103" s="164" t="s">
        <v>1924</v>
      </c>
      <c r="L103" s="165" t="s">
        <v>1925</v>
      </c>
      <c r="M103" s="162" t="s">
        <v>1707</v>
      </c>
      <c r="N103" s="162" t="s">
        <v>1708</v>
      </c>
      <c r="O103" s="162" t="s">
        <v>1709</v>
      </c>
      <c r="P103" s="162" t="s">
        <v>1710</v>
      </c>
      <c r="Q103" s="162" t="s">
        <v>1711</v>
      </c>
      <c r="R103" s="167">
        <f t="shared" ref="R103" si="242">SUM(R104:R110)</f>
        <v>0</v>
      </c>
      <c r="S103" s="168">
        <f t="shared" ref="S103" si="243">SUM(S104:S110)</f>
        <v>0</v>
      </c>
      <c r="T103" s="169">
        <f t="shared" ref="T103" si="244">SUM(T104:T110)</f>
        <v>0</v>
      </c>
      <c r="U103" s="170">
        <f t="shared" ref="U103" si="245">SUM(U104:U110)</f>
        <v>0</v>
      </c>
      <c r="V103" s="169">
        <f t="shared" ref="V103" si="246">SUM(V104:V110)</f>
        <v>0</v>
      </c>
      <c r="W103" s="170">
        <f t="shared" ref="W103" si="247">SUM(W104:W110)</f>
        <v>0</v>
      </c>
      <c r="X103" s="169">
        <f t="shared" ref="X103" si="248">SUM(X104:X110)</f>
        <v>0</v>
      </c>
      <c r="Y103" s="170">
        <f t="shared" ref="Y103" si="249">SUM(Y104:Y110)</f>
        <v>0</v>
      </c>
      <c r="Z103" s="169">
        <f t="shared" ref="Z103" si="250">SUM(Z104:Z110)</f>
        <v>0</v>
      </c>
      <c r="AA103" s="170">
        <f t="shared" ref="AA103" si="251">SUM(AA104:AA110)</f>
        <v>0</v>
      </c>
      <c r="AB103" s="169">
        <f t="shared" ref="AB103" si="252">SUM(AB104:AB110)</f>
        <v>0</v>
      </c>
      <c r="AC103" s="170">
        <f t="shared" ref="AC103" si="253">SUM(AC104:AC110)</f>
        <v>0</v>
      </c>
      <c r="AD103" s="169">
        <f t="shared" ref="AD103" si="254">SUM(AD104:AD110)</f>
        <v>0</v>
      </c>
      <c r="AE103" s="170">
        <f t="shared" ref="AE103" si="255">SUM(AE104:AE110)</f>
        <v>0</v>
      </c>
      <c r="AF103" s="169">
        <f t="shared" ref="AF103" si="256">SUM(AF104:AF110)</f>
        <v>0</v>
      </c>
      <c r="AG103" s="171">
        <f t="shared" ref="AG103" si="257">SUM(AG104:AG110)</f>
        <v>0</v>
      </c>
      <c r="AH103" s="861"/>
      <c r="AI103" s="861"/>
      <c r="AJ103" s="172">
        <f t="shared" ref="AJ103" si="258">SUM(AJ104:AJ110)</f>
        <v>0</v>
      </c>
      <c r="AK103" s="173">
        <f t="shared" ref="AK103" si="259">SUM(AK104:AK110)</f>
        <v>0</v>
      </c>
      <c r="AL103" s="41">
        <f t="shared" ref="AL103" si="260">SUM(AL104:AL110)</f>
        <v>0</v>
      </c>
      <c r="AM103" s="42">
        <f t="shared" ref="AM103" si="261">SUM(AM104:AM110)</f>
        <v>0</v>
      </c>
      <c r="AN103" s="42">
        <f t="shared" ref="AN103" si="262">SUM(AN104:AN110)</f>
        <v>0</v>
      </c>
      <c r="AO103" s="42">
        <f t="shared" ref="AO103" si="263">SUM(AO104:AO110)</f>
        <v>0</v>
      </c>
      <c r="AP103" s="42">
        <f t="shared" ref="AP103" si="264">SUM(AP104:AP110)</f>
        <v>0</v>
      </c>
      <c r="AQ103" s="42">
        <f t="shared" ref="AQ103" si="265">SUM(AQ104:AQ110)</f>
        <v>0</v>
      </c>
      <c r="AR103" s="43">
        <f t="shared" ref="AR103" si="266">SUM(AR104:AR110)</f>
        <v>0</v>
      </c>
      <c r="AS103" s="104">
        <f t="shared" ref="AS103" si="267">SUM(AS104:AS110)</f>
        <v>0</v>
      </c>
      <c r="AT103" s="42">
        <f t="shared" ref="AT103" si="268">SUM(AT104:AT110)</f>
        <v>0</v>
      </c>
      <c r="AU103" s="43">
        <f t="shared" ref="AU103" si="269">SUM(AU104:AU110)</f>
        <v>0</v>
      </c>
      <c r="AV103" s="104">
        <f t="shared" ref="AV103" si="270">SUM(AV104:AV110)</f>
        <v>0</v>
      </c>
      <c r="AW103" s="42">
        <f t="shared" ref="AW103" si="271">SUM(AW104:AW110)</f>
        <v>0</v>
      </c>
      <c r="AX103" s="42">
        <f t="shared" ref="AX103" si="272">SUM(AX104:AX110)</f>
        <v>0</v>
      </c>
      <c r="AY103" s="42">
        <f t="shared" ref="AY103" si="273">SUM(AY104:AY110)</f>
        <v>0</v>
      </c>
      <c r="AZ103" s="105">
        <f t="shared" ref="AZ103" si="274">SUM(AZ104:AZ110)</f>
        <v>0</v>
      </c>
      <c r="BA103" s="44" t="s">
        <v>1684</v>
      </c>
      <c r="BB103" s="44" t="s">
        <v>1685</v>
      </c>
      <c r="BC103" s="45" t="s">
        <v>1686</v>
      </c>
    </row>
    <row r="104" spans="1:55" ht="17.25" hidden="1" customHeight="1" x14ac:dyDescent="0.2">
      <c r="A104" s="902"/>
      <c r="B104" s="904" t="str">
        <f>VLOOKUP($D$9,'PROYECTOS REGISTRADOS'!$A$2:$D$82,4,0)</f>
        <v>Fortalecimiento Institucional de la Empresa de Servicios Públicos del Municipio de Tocancipá, Cundinamarca, Centro Oriente</v>
      </c>
      <c r="C104" s="907" t="str">
        <f>VLOOKUP($D$9,'PROYECTOS REGISTRADOS'!$A$2:$D$82,3,0)</f>
        <v>2016-25817-0048</v>
      </c>
      <c r="D104" s="910"/>
      <c r="E104" s="913" t="str">
        <f>IF(D104=0,"0-0",(VLOOKUP(D104,'CONSOLIDADO PLAN DESARROLLO'!$EL$9:$ET$304,2,0)))</f>
        <v>0-0</v>
      </c>
      <c r="F104" s="916" t="str">
        <f>IF(D104=0,"0-0",(VLOOKUP(D104,'CONSOLIDADO PLAN DESARROLLO'!$EL$9:$ET$304,3,0)))</f>
        <v>0-0</v>
      </c>
      <c r="G104" s="919" t="str">
        <f>IF(D104=0,"0-0",(VLOOKUP(D104,'CONSOLIDADO PLAN DESARROLLO'!$EL$9:$ET$304,4,0)))</f>
        <v>0-0</v>
      </c>
      <c r="H104" s="922" t="str">
        <f>IF(D104=0,"0-0",(VLOOKUP(D104,'CONSOLIDADO PLAN DESARROLLO'!$EL$9:$ET$304,5,0)))</f>
        <v>0-0</v>
      </c>
      <c r="I104" s="925" t="str">
        <f>IF(D104=0,"0-0",(VLOOKUP(D104,'CONSOLIDADO PLAN DESARROLLO'!$EL$9:$ET$304,$R$3,0)))</f>
        <v>0-0</v>
      </c>
      <c r="J104" s="926"/>
      <c r="K104" s="937"/>
      <c r="L104" s="940"/>
      <c r="M104" s="174"/>
      <c r="N104" s="175"/>
      <c r="O104" s="176"/>
      <c r="P104" s="46"/>
      <c r="Q104" s="47"/>
      <c r="R104" s="943"/>
      <c r="S104" s="48"/>
      <c r="T104" s="931"/>
      <c r="U104" s="49"/>
      <c r="V104" s="931"/>
      <c r="W104" s="49"/>
      <c r="X104" s="931"/>
      <c r="Y104" s="49"/>
      <c r="Z104" s="931"/>
      <c r="AA104" s="49"/>
      <c r="AB104" s="931"/>
      <c r="AC104" s="49"/>
      <c r="AD104" s="931"/>
      <c r="AE104" s="49"/>
      <c r="AF104" s="931"/>
      <c r="AG104" s="50"/>
      <c r="AH104" s="862"/>
      <c r="AI104" s="862"/>
      <c r="AJ104" s="934">
        <f>+R104+T104+V104+X104+Z104+AB104+AD104+AF104</f>
        <v>0</v>
      </c>
      <c r="AK104" s="103">
        <f t="shared" ref="AK104:AK109" si="275">AC104+AE104+AG104+S104+U104+W104+Y104+AA104</f>
        <v>0</v>
      </c>
      <c r="AL104" s="51"/>
      <c r="AM104" s="52"/>
      <c r="AN104" s="52"/>
      <c r="AO104" s="52"/>
      <c r="AP104" s="52"/>
      <c r="AQ104" s="52"/>
      <c r="AR104" s="53">
        <f t="shared" ref="AR104:AR109" si="276">SUM(AL104:AQ104)</f>
        <v>0</v>
      </c>
      <c r="AS104" s="54"/>
      <c r="AT104" s="52"/>
      <c r="AU104" s="53">
        <f t="shared" ref="AU104:AU108" si="277">SUM(AS104:AT104)</f>
        <v>0</v>
      </c>
      <c r="AV104" s="54"/>
      <c r="AW104" s="52"/>
      <c r="AX104" s="52"/>
      <c r="AY104" s="52"/>
      <c r="AZ104" s="55"/>
      <c r="BA104" s="56"/>
      <c r="BB104" s="56"/>
      <c r="BC104" s="57"/>
    </row>
    <row r="105" spans="1:55" ht="17.25" hidden="1" customHeight="1" x14ac:dyDescent="0.2">
      <c r="A105" s="902"/>
      <c r="B105" s="904"/>
      <c r="C105" s="907"/>
      <c r="D105" s="910"/>
      <c r="E105" s="914"/>
      <c r="F105" s="916"/>
      <c r="G105" s="919"/>
      <c r="H105" s="922"/>
      <c r="I105" s="927"/>
      <c r="J105" s="928"/>
      <c r="K105" s="937"/>
      <c r="L105" s="941"/>
      <c r="M105" s="174"/>
      <c r="N105" s="175"/>
      <c r="O105" s="176"/>
      <c r="P105" s="46"/>
      <c r="Q105" s="47"/>
      <c r="R105" s="944"/>
      <c r="S105" s="48"/>
      <c r="T105" s="932"/>
      <c r="U105" s="49"/>
      <c r="V105" s="932"/>
      <c r="W105" s="49"/>
      <c r="X105" s="932"/>
      <c r="Y105" s="49"/>
      <c r="Z105" s="932"/>
      <c r="AA105" s="49"/>
      <c r="AB105" s="932"/>
      <c r="AC105" s="49"/>
      <c r="AD105" s="932"/>
      <c r="AE105" s="49"/>
      <c r="AF105" s="932"/>
      <c r="AG105" s="50"/>
      <c r="AH105" s="863"/>
      <c r="AI105" s="863"/>
      <c r="AJ105" s="935"/>
      <c r="AK105" s="103">
        <f t="shared" si="275"/>
        <v>0</v>
      </c>
      <c r="AL105" s="51"/>
      <c r="AM105" s="52"/>
      <c r="AN105" s="52"/>
      <c r="AO105" s="52"/>
      <c r="AP105" s="52"/>
      <c r="AQ105" s="52"/>
      <c r="AR105" s="53">
        <f t="shared" si="276"/>
        <v>0</v>
      </c>
      <c r="AS105" s="54"/>
      <c r="AT105" s="52"/>
      <c r="AU105" s="53">
        <f t="shared" si="277"/>
        <v>0</v>
      </c>
      <c r="AV105" s="54"/>
      <c r="AW105" s="52"/>
      <c r="AX105" s="52"/>
      <c r="AY105" s="52"/>
      <c r="AZ105" s="55"/>
      <c r="BA105" s="56"/>
      <c r="BB105" s="56"/>
      <c r="BC105" s="57"/>
    </row>
    <row r="106" spans="1:55" ht="17.25" hidden="1" customHeight="1" x14ac:dyDescent="0.2">
      <c r="A106" s="902"/>
      <c r="B106" s="904"/>
      <c r="C106" s="907"/>
      <c r="D106" s="910"/>
      <c r="E106" s="914"/>
      <c r="F106" s="916"/>
      <c r="G106" s="919"/>
      <c r="H106" s="922"/>
      <c r="I106" s="927"/>
      <c r="J106" s="928"/>
      <c r="K106" s="937"/>
      <c r="L106" s="941"/>
      <c r="M106" s="174"/>
      <c r="N106" s="175"/>
      <c r="O106" s="176"/>
      <c r="P106" s="46"/>
      <c r="Q106" s="47"/>
      <c r="R106" s="944"/>
      <c r="S106" s="48"/>
      <c r="T106" s="932"/>
      <c r="U106" s="49"/>
      <c r="V106" s="932"/>
      <c r="W106" s="49"/>
      <c r="X106" s="932"/>
      <c r="Y106" s="49"/>
      <c r="Z106" s="932"/>
      <c r="AA106" s="49"/>
      <c r="AB106" s="932"/>
      <c r="AC106" s="49"/>
      <c r="AD106" s="932"/>
      <c r="AE106" s="49"/>
      <c r="AF106" s="932"/>
      <c r="AG106" s="50"/>
      <c r="AH106" s="863"/>
      <c r="AI106" s="863"/>
      <c r="AJ106" s="935"/>
      <c r="AK106" s="103">
        <f t="shared" si="275"/>
        <v>0</v>
      </c>
      <c r="AL106" s="51"/>
      <c r="AM106" s="52"/>
      <c r="AN106" s="52"/>
      <c r="AO106" s="52"/>
      <c r="AP106" s="52"/>
      <c r="AQ106" s="52"/>
      <c r="AR106" s="53">
        <f t="shared" si="276"/>
        <v>0</v>
      </c>
      <c r="AS106" s="54"/>
      <c r="AT106" s="52"/>
      <c r="AU106" s="53">
        <f t="shared" si="277"/>
        <v>0</v>
      </c>
      <c r="AV106" s="54"/>
      <c r="AW106" s="52"/>
      <c r="AX106" s="52"/>
      <c r="AY106" s="52"/>
      <c r="AZ106" s="55"/>
      <c r="BA106" s="56"/>
      <c r="BB106" s="56"/>
      <c r="BC106" s="57"/>
    </row>
    <row r="107" spans="1:55" ht="17.25" hidden="1" customHeight="1" x14ac:dyDescent="0.2">
      <c r="A107" s="902"/>
      <c r="B107" s="904"/>
      <c r="C107" s="907"/>
      <c r="D107" s="910"/>
      <c r="E107" s="914"/>
      <c r="F107" s="916"/>
      <c r="G107" s="919"/>
      <c r="H107" s="922"/>
      <c r="I107" s="927"/>
      <c r="J107" s="928"/>
      <c r="K107" s="937"/>
      <c r="L107" s="941"/>
      <c r="M107" s="174"/>
      <c r="N107" s="175"/>
      <c r="O107" s="176"/>
      <c r="P107" s="46"/>
      <c r="Q107" s="47"/>
      <c r="R107" s="944"/>
      <c r="S107" s="48"/>
      <c r="T107" s="932"/>
      <c r="U107" s="49"/>
      <c r="V107" s="932"/>
      <c r="W107" s="49"/>
      <c r="X107" s="932"/>
      <c r="Y107" s="49"/>
      <c r="Z107" s="932"/>
      <c r="AA107" s="49"/>
      <c r="AB107" s="932"/>
      <c r="AC107" s="49"/>
      <c r="AD107" s="932"/>
      <c r="AE107" s="49"/>
      <c r="AF107" s="932"/>
      <c r="AG107" s="50"/>
      <c r="AH107" s="863"/>
      <c r="AI107" s="863"/>
      <c r="AJ107" s="935"/>
      <c r="AK107" s="103">
        <f t="shared" si="275"/>
        <v>0</v>
      </c>
      <c r="AL107" s="51"/>
      <c r="AM107" s="52"/>
      <c r="AN107" s="52"/>
      <c r="AO107" s="52"/>
      <c r="AP107" s="52"/>
      <c r="AQ107" s="52"/>
      <c r="AR107" s="53">
        <f t="shared" si="276"/>
        <v>0</v>
      </c>
      <c r="AS107" s="54"/>
      <c r="AT107" s="52"/>
      <c r="AU107" s="53">
        <f t="shared" si="277"/>
        <v>0</v>
      </c>
      <c r="AV107" s="54"/>
      <c r="AW107" s="52"/>
      <c r="AX107" s="52"/>
      <c r="AY107" s="52"/>
      <c r="AZ107" s="55"/>
      <c r="BA107" s="56"/>
      <c r="BB107" s="56"/>
      <c r="BC107" s="57"/>
    </row>
    <row r="108" spans="1:55" ht="17.25" hidden="1" customHeight="1" x14ac:dyDescent="0.2">
      <c r="A108" s="902"/>
      <c r="B108" s="904"/>
      <c r="C108" s="907"/>
      <c r="D108" s="910"/>
      <c r="E108" s="914"/>
      <c r="F108" s="916"/>
      <c r="G108" s="919"/>
      <c r="H108" s="922"/>
      <c r="I108" s="927"/>
      <c r="J108" s="928"/>
      <c r="K108" s="937"/>
      <c r="L108" s="941"/>
      <c r="M108" s="174"/>
      <c r="N108" s="175"/>
      <c r="O108" s="176"/>
      <c r="P108" s="46"/>
      <c r="Q108" s="47"/>
      <c r="R108" s="944"/>
      <c r="S108" s="48"/>
      <c r="T108" s="932"/>
      <c r="U108" s="49"/>
      <c r="V108" s="932"/>
      <c r="W108" s="49"/>
      <c r="X108" s="932"/>
      <c r="Y108" s="49"/>
      <c r="Z108" s="932"/>
      <c r="AA108" s="49"/>
      <c r="AB108" s="932"/>
      <c r="AC108" s="49"/>
      <c r="AD108" s="932"/>
      <c r="AE108" s="49"/>
      <c r="AF108" s="932"/>
      <c r="AG108" s="50"/>
      <c r="AH108" s="863"/>
      <c r="AI108" s="863"/>
      <c r="AJ108" s="935"/>
      <c r="AK108" s="103">
        <f t="shared" si="275"/>
        <v>0</v>
      </c>
      <c r="AL108" s="51"/>
      <c r="AM108" s="52"/>
      <c r="AN108" s="52"/>
      <c r="AO108" s="52"/>
      <c r="AP108" s="52"/>
      <c r="AQ108" s="52"/>
      <c r="AR108" s="53">
        <f t="shared" si="276"/>
        <v>0</v>
      </c>
      <c r="AS108" s="54"/>
      <c r="AT108" s="52"/>
      <c r="AU108" s="53">
        <f t="shared" si="277"/>
        <v>0</v>
      </c>
      <c r="AV108" s="54"/>
      <c r="AW108" s="52"/>
      <c r="AX108" s="52"/>
      <c r="AY108" s="52"/>
      <c r="AZ108" s="55"/>
      <c r="BA108" s="56"/>
      <c r="BB108" s="56"/>
      <c r="BC108" s="57"/>
    </row>
    <row r="109" spans="1:55" ht="17.25" hidden="1" customHeight="1" x14ac:dyDescent="0.2">
      <c r="A109" s="902"/>
      <c r="B109" s="905"/>
      <c r="C109" s="908"/>
      <c r="D109" s="911"/>
      <c r="E109" s="914"/>
      <c r="F109" s="917"/>
      <c r="G109" s="920"/>
      <c r="H109" s="923"/>
      <c r="I109" s="927"/>
      <c r="J109" s="928"/>
      <c r="K109" s="938"/>
      <c r="L109" s="941"/>
      <c r="M109" s="177"/>
      <c r="N109" s="178"/>
      <c r="O109" s="179"/>
      <c r="P109" s="106"/>
      <c r="Q109" s="107"/>
      <c r="R109" s="944"/>
      <c r="S109" s="108"/>
      <c r="T109" s="932"/>
      <c r="U109" s="109"/>
      <c r="V109" s="932"/>
      <c r="W109" s="109"/>
      <c r="X109" s="932"/>
      <c r="Y109" s="109"/>
      <c r="Z109" s="932"/>
      <c r="AA109" s="109"/>
      <c r="AB109" s="932"/>
      <c r="AC109" s="109"/>
      <c r="AD109" s="932"/>
      <c r="AE109" s="109"/>
      <c r="AF109" s="932"/>
      <c r="AG109" s="110"/>
      <c r="AH109" s="863"/>
      <c r="AI109" s="863"/>
      <c r="AJ109" s="936"/>
      <c r="AK109" s="103">
        <f t="shared" si="275"/>
        <v>0</v>
      </c>
      <c r="AL109" s="111"/>
      <c r="AM109" s="112"/>
      <c r="AN109" s="112"/>
      <c r="AO109" s="112"/>
      <c r="AP109" s="112"/>
      <c r="AQ109" s="112"/>
      <c r="AR109" s="53">
        <f t="shared" si="276"/>
        <v>0</v>
      </c>
      <c r="AS109" s="113"/>
      <c r="AT109" s="112"/>
      <c r="AU109" s="53">
        <f>SUM(AS109:AT109)</f>
        <v>0</v>
      </c>
      <c r="AV109" s="113"/>
      <c r="AW109" s="112"/>
      <c r="AX109" s="112"/>
      <c r="AY109" s="112"/>
      <c r="AZ109" s="114"/>
      <c r="BA109" s="115"/>
      <c r="BB109" s="115"/>
      <c r="BC109" s="116"/>
    </row>
    <row r="110" spans="1:55" ht="9.9499999999999993" hidden="1" customHeight="1" thickBot="1" x14ac:dyDescent="0.25">
      <c r="A110" s="903"/>
      <c r="B110" s="906"/>
      <c r="C110" s="909"/>
      <c r="D110" s="912"/>
      <c r="E110" s="915"/>
      <c r="F110" s="918"/>
      <c r="G110" s="921"/>
      <c r="H110" s="924"/>
      <c r="I110" s="929"/>
      <c r="J110" s="930"/>
      <c r="K110" s="939"/>
      <c r="L110" s="942"/>
      <c r="M110" s="180"/>
      <c r="N110" s="181"/>
      <c r="O110" s="182"/>
      <c r="P110" s="117"/>
      <c r="Q110" s="117"/>
      <c r="R110" s="945"/>
      <c r="S110" s="183"/>
      <c r="T110" s="933"/>
      <c r="U110" s="184"/>
      <c r="V110" s="933"/>
      <c r="W110" s="184"/>
      <c r="X110" s="933"/>
      <c r="Y110" s="184"/>
      <c r="Z110" s="933"/>
      <c r="AA110" s="184"/>
      <c r="AB110" s="933"/>
      <c r="AC110" s="184"/>
      <c r="AD110" s="933"/>
      <c r="AE110" s="184"/>
      <c r="AF110" s="933"/>
      <c r="AG110" s="185"/>
      <c r="AH110" s="864"/>
      <c r="AI110" s="864"/>
      <c r="AJ110" s="118"/>
      <c r="AK110" s="119"/>
      <c r="AL110" s="186"/>
      <c r="AM110" s="187"/>
      <c r="AN110" s="187"/>
      <c r="AO110" s="187"/>
      <c r="AP110" s="187"/>
      <c r="AQ110" s="187"/>
      <c r="AR110" s="120"/>
      <c r="AS110" s="188"/>
      <c r="AT110" s="187"/>
      <c r="AU110" s="120"/>
      <c r="AV110" s="188"/>
      <c r="AW110" s="187"/>
      <c r="AX110" s="187"/>
      <c r="AY110" s="187"/>
      <c r="AZ110" s="189"/>
      <c r="BA110" s="190"/>
      <c r="BB110" s="190"/>
      <c r="BC110" s="191"/>
    </row>
    <row r="111" spans="1:55" ht="6" hidden="1" customHeight="1" x14ac:dyDescent="0.2">
      <c r="A111" s="156"/>
      <c r="B111" s="192"/>
      <c r="C111" s="192"/>
      <c r="D111" s="192"/>
      <c r="E111" s="192"/>
      <c r="F111" s="192"/>
      <c r="G111" s="192"/>
      <c r="H111" s="192"/>
      <c r="I111" s="946"/>
      <c r="J111" s="946"/>
      <c r="K111" s="192"/>
      <c r="L111" s="192"/>
      <c r="M111" s="192"/>
      <c r="N111" s="192"/>
      <c r="O111" s="192"/>
      <c r="P111" s="192"/>
      <c r="Q111" s="192"/>
      <c r="R111" s="192"/>
      <c r="S111" s="192"/>
      <c r="T111" s="192"/>
      <c r="U111" s="192"/>
      <c r="V111" s="192"/>
      <c r="W111" s="192"/>
      <c r="X111" s="192"/>
      <c r="Y111" s="192"/>
      <c r="Z111" s="192"/>
      <c r="AA111" s="192"/>
      <c r="AB111" s="192"/>
      <c r="AC111" s="192"/>
      <c r="AD111" s="192"/>
      <c r="AE111" s="192"/>
      <c r="AF111" s="192"/>
      <c r="AG111" s="192"/>
      <c r="AH111" s="192"/>
      <c r="AI111" s="192"/>
      <c r="AJ111" s="192"/>
      <c r="AK111" s="193"/>
      <c r="AL111" s="193"/>
      <c r="AM111" s="193"/>
      <c r="AN111" s="193"/>
      <c r="AO111" s="193"/>
      <c r="AP111" s="193"/>
      <c r="AQ111" s="194"/>
      <c r="AR111" s="193"/>
      <c r="AS111" s="193"/>
      <c r="AT111" s="193"/>
      <c r="AU111" s="193"/>
      <c r="AV111" s="193"/>
      <c r="AW111" s="193"/>
      <c r="AX111" s="193"/>
      <c r="AY111" s="193"/>
      <c r="AZ111" s="193"/>
      <c r="BA111" s="193"/>
      <c r="BB111" s="193"/>
      <c r="BC111" s="156"/>
    </row>
    <row r="112" spans="1:55" ht="72" hidden="1" customHeight="1" x14ac:dyDescent="0.2">
      <c r="A112" s="901">
        <v>12</v>
      </c>
      <c r="B112" s="161" t="s">
        <v>1704</v>
      </c>
      <c r="C112" s="162" t="s">
        <v>1705</v>
      </c>
      <c r="D112" s="163" t="s">
        <v>21</v>
      </c>
      <c r="E112" s="163" t="s">
        <v>1891</v>
      </c>
      <c r="F112" s="162" t="s">
        <v>1706</v>
      </c>
      <c r="G112" s="164" t="s">
        <v>1678</v>
      </c>
      <c r="H112" s="164" t="s">
        <v>1679</v>
      </c>
      <c r="I112" s="165" t="s">
        <v>1907</v>
      </c>
      <c r="J112" s="166">
        <f>+$N$3</f>
        <v>2019</v>
      </c>
      <c r="K112" s="164" t="s">
        <v>1924</v>
      </c>
      <c r="L112" s="165" t="s">
        <v>1925</v>
      </c>
      <c r="M112" s="162" t="s">
        <v>1707</v>
      </c>
      <c r="N112" s="162" t="s">
        <v>1708</v>
      </c>
      <c r="O112" s="162" t="s">
        <v>1709</v>
      </c>
      <c r="P112" s="162" t="s">
        <v>1710</v>
      </c>
      <c r="Q112" s="162" t="s">
        <v>1711</v>
      </c>
      <c r="R112" s="167">
        <f t="shared" ref="R112" si="278">SUM(R113:R119)</f>
        <v>0</v>
      </c>
      <c r="S112" s="168">
        <f t="shared" ref="S112" si="279">SUM(S113:S119)</f>
        <v>0</v>
      </c>
      <c r="T112" s="169">
        <f t="shared" ref="T112" si="280">SUM(T113:T119)</f>
        <v>0</v>
      </c>
      <c r="U112" s="170">
        <f t="shared" ref="U112" si="281">SUM(U113:U119)</f>
        <v>0</v>
      </c>
      <c r="V112" s="169">
        <f t="shared" ref="V112" si="282">SUM(V113:V119)</f>
        <v>0</v>
      </c>
      <c r="W112" s="170">
        <f t="shared" ref="W112" si="283">SUM(W113:W119)</f>
        <v>0</v>
      </c>
      <c r="X112" s="169">
        <f t="shared" ref="X112" si="284">SUM(X113:X119)</f>
        <v>0</v>
      </c>
      <c r="Y112" s="170">
        <f t="shared" ref="Y112" si="285">SUM(Y113:Y119)</f>
        <v>0</v>
      </c>
      <c r="Z112" s="169">
        <f t="shared" ref="Z112" si="286">SUM(Z113:Z119)</f>
        <v>0</v>
      </c>
      <c r="AA112" s="170">
        <f t="shared" ref="AA112" si="287">SUM(AA113:AA119)</f>
        <v>0</v>
      </c>
      <c r="AB112" s="169">
        <f t="shared" ref="AB112" si="288">SUM(AB113:AB119)</f>
        <v>0</v>
      </c>
      <c r="AC112" s="170">
        <f t="shared" ref="AC112" si="289">SUM(AC113:AC119)</f>
        <v>0</v>
      </c>
      <c r="AD112" s="169">
        <f t="shared" ref="AD112" si="290">SUM(AD113:AD119)</f>
        <v>0</v>
      </c>
      <c r="AE112" s="170">
        <f t="shared" ref="AE112" si="291">SUM(AE113:AE119)</f>
        <v>0</v>
      </c>
      <c r="AF112" s="169">
        <f t="shared" ref="AF112" si="292">SUM(AF113:AF119)</f>
        <v>0</v>
      </c>
      <c r="AG112" s="171">
        <f t="shared" ref="AG112" si="293">SUM(AG113:AG119)</f>
        <v>0</v>
      </c>
      <c r="AH112" s="861"/>
      <c r="AI112" s="861"/>
      <c r="AJ112" s="172">
        <f t="shared" ref="AJ112" si="294">SUM(AJ113:AJ119)</f>
        <v>0</v>
      </c>
      <c r="AK112" s="173">
        <f t="shared" ref="AK112" si="295">SUM(AK113:AK119)</f>
        <v>0</v>
      </c>
      <c r="AL112" s="41">
        <f t="shared" ref="AL112" si="296">SUM(AL113:AL119)</f>
        <v>0</v>
      </c>
      <c r="AM112" s="42">
        <f t="shared" ref="AM112" si="297">SUM(AM113:AM119)</f>
        <v>0</v>
      </c>
      <c r="AN112" s="42">
        <f t="shared" ref="AN112" si="298">SUM(AN113:AN119)</f>
        <v>0</v>
      </c>
      <c r="AO112" s="42">
        <f t="shared" ref="AO112" si="299">SUM(AO113:AO119)</f>
        <v>0</v>
      </c>
      <c r="AP112" s="42">
        <f t="shared" ref="AP112" si="300">SUM(AP113:AP119)</f>
        <v>0</v>
      </c>
      <c r="AQ112" s="42">
        <f t="shared" ref="AQ112" si="301">SUM(AQ113:AQ119)</f>
        <v>0</v>
      </c>
      <c r="AR112" s="43">
        <f t="shared" ref="AR112" si="302">SUM(AR113:AR119)</f>
        <v>0</v>
      </c>
      <c r="AS112" s="104">
        <f t="shared" ref="AS112" si="303">SUM(AS113:AS119)</f>
        <v>0</v>
      </c>
      <c r="AT112" s="42">
        <f t="shared" ref="AT112" si="304">SUM(AT113:AT119)</f>
        <v>0</v>
      </c>
      <c r="AU112" s="43">
        <f t="shared" ref="AU112" si="305">SUM(AU113:AU119)</f>
        <v>0</v>
      </c>
      <c r="AV112" s="104">
        <f t="shared" ref="AV112" si="306">SUM(AV113:AV119)</f>
        <v>0</v>
      </c>
      <c r="AW112" s="42">
        <f t="shared" ref="AW112" si="307">SUM(AW113:AW119)</f>
        <v>0</v>
      </c>
      <c r="AX112" s="42">
        <f t="shared" ref="AX112" si="308">SUM(AX113:AX119)</f>
        <v>0</v>
      </c>
      <c r="AY112" s="42">
        <f t="shared" ref="AY112" si="309">SUM(AY113:AY119)</f>
        <v>0</v>
      </c>
      <c r="AZ112" s="105">
        <f t="shared" ref="AZ112" si="310">SUM(AZ113:AZ119)</f>
        <v>0</v>
      </c>
      <c r="BA112" s="44" t="s">
        <v>1684</v>
      </c>
      <c r="BB112" s="44" t="s">
        <v>1685</v>
      </c>
      <c r="BC112" s="45" t="s">
        <v>1686</v>
      </c>
    </row>
    <row r="113" spans="1:55" ht="17.25" hidden="1" customHeight="1" x14ac:dyDescent="0.2">
      <c r="A113" s="902"/>
      <c r="B113" s="904" t="str">
        <f>VLOOKUP($D$9,'PROYECTOS REGISTRADOS'!$A$2:$D$82,4,0)</f>
        <v>Fortalecimiento Institucional de la Empresa de Servicios Públicos del Municipio de Tocancipá, Cundinamarca, Centro Oriente</v>
      </c>
      <c r="C113" s="907" t="str">
        <f>VLOOKUP($D$9,'PROYECTOS REGISTRADOS'!$A$2:$D$82,3,0)</f>
        <v>2016-25817-0048</v>
      </c>
      <c r="D113" s="910"/>
      <c r="E113" s="913" t="str">
        <f>IF(D113=0,"0-0",(VLOOKUP(D113,'CONSOLIDADO PLAN DESARROLLO'!$EL$9:$ET$304,2,0)))</f>
        <v>0-0</v>
      </c>
      <c r="F113" s="916" t="str">
        <f>IF(D113=0,"0-0",(VLOOKUP(D113,'CONSOLIDADO PLAN DESARROLLO'!$EL$9:$ET$304,3,0)))</f>
        <v>0-0</v>
      </c>
      <c r="G113" s="919" t="str">
        <f>IF(D113=0,"0-0",(VLOOKUP(D113,'CONSOLIDADO PLAN DESARROLLO'!$EL$9:$ET$304,4,0)))</f>
        <v>0-0</v>
      </c>
      <c r="H113" s="922" t="str">
        <f>IF(D113=0,"0-0",(VLOOKUP(D113,'CONSOLIDADO PLAN DESARROLLO'!$EL$9:$ET$304,5,0)))</f>
        <v>0-0</v>
      </c>
      <c r="I113" s="925" t="str">
        <f>IF(D113=0,"0-0",(VLOOKUP(D113,'CONSOLIDADO PLAN DESARROLLO'!$EL$9:$ET$304,$R$3,0)))</f>
        <v>0-0</v>
      </c>
      <c r="J113" s="926"/>
      <c r="K113" s="937"/>
      <c r="L113" s="940"/>
      <c r="M113" s="174"/>
      <c r="N113" s="175"/>
      <c r="O113" s="176"/>
      <c r="P113" s="46"/>
      <c r="Q113" s="47"/>
      <c r="R113" s="943"/>
      <c r="S113" s="48"/>
      <c r="T113" s="931"/>
      <c r="U113" s="49"/>
      <c r="V113" s="931"/>
      <c r="W113" s="49"/>
      <c r="X113" s="931"/>
      <c r="Y113" s="49"/>
      <c r="Z113" s="931"/>
      <c r="AA113" s="49"/>
      <c r="AB113" s="931"/>
      <c r="AC113" s="49"/>
      <c r="AD113" s="931"/>
      <c r="AE113" s="49"/>
      <c r="AF113" s="931"/>
      <c r="AG113" s="50"/>
      <c r="AH113" s="862"/>
      <c r="AI113" s="862"/>
      <c r="AJ113" s="934">
        <f>+R113+T113+V113+X113+Z113+AB113+AD113+AF113</f>
        <v>0</v>
      </c>
      <c r="AK113" s="103">
        <f t="shared" ref="AK113:AK118" si="311">AC113+AE113+AG113+S113+U113+W113+Y113+AA113</f>
        <v>0</v>
      </c>
      <c r="AL113" s="51"/>
      <c r="AM113" s="52"/>
      <c r="AN113" s="52"/>
      <c r="AO113" s="52"/>
      <c r="AP113" s="52"/>
      <c r="AQ113" s="52"/>
      <c r="AR113" s="53">
        <f t="shared" ref="AR113:AR118" si="312">SUM(AL113:AQ113)</f>
        <v>0</v>
      </c>
      <c r="AS113" s="54"/>
      <c r="AT113" s="52"/>
      <c r="AU113" s="53">
        <f t="shared" ref="AU113:AU117" si="313">SUM(AS113:AT113)</f>
        <v>0</v>
      </c>
      <c r="AV113" s="54"/>
      <c r="AW113" s="52"/>
      <c r="AX113" s="52"/>
      <c r="AY113" s="52"/>
      <c r="AZ113" s="55"/>
      <c r="BA113" s="56"/>
      <c r="BB113" s="56"/>
      <c r="BC113" s="57"/>
    </row>
    <row r="114" spans="1:55" ht="17.25" hidden="1" customHeight="1" x14ac:dyDescent="0.2">
      <c r="A114" s="902"/>
      <c r="B114" s="904"/>
      <c r="C114" s="907"/>
      <c r="D114" s="910"/>
      <c r="E114" s="914"/>
      <c r="F114" s="916"/>
      <c r="G114" s="919"/>
      <c r="H114" s="922"/>
      <c r="I114" s="927"/>
      <c r="J114" s="928"/>
      <c r="K114" s="937"/>
      <c r="L114" s="941"/>
      <c r="M114" s="174"/>
      <c r="N114" s="175"/>
      <c r="O114" s="176"/>
      <c r="P114" s="46"/>
      <c r="Q114" s="47"/>
      <c r="R114" s="944"/>
      <c r="S114" s="48"/>
      <c r="T114" s="932"/>
      <c r="U114" s="49"/>
      <c r="V114" s="932"/>
      <c r="W114" s="49"/>
      <c r="X114" s="932"/>
      <c r="Y114" s="49"/>
      <c r="Z114" s="932"/>
      <c r="AA114" s="49"/>
      <c r="AB114" s="932"/>
      <c r="AC114" s="49"/>
      <c r="AD114" s="932"/>
      <c r="AE114" s="49"/>
      <c r="AF114" s="932"/>
      <c r="AG114" s="50"/>
      <c r="AH114" s="863"/>
      <c r="AI114" s="863"/>
      <c r="AJ114" s="935"/>
      <c r="AK114" s="103">
        <f t="shared" si="311"/>
        <v>0</v>
      </c>
      <c r="AL114" s="51"/>
      <c r="AM114" s="52"/>
      <c r="AN114" s="52"/>
      <c r="AO114" s="52"/>
      <c r="AP114" s="52"/>
      <c r="AQ114" s="52"/>
      <c r="AR114" s="53">
        <f t="shared" si="312"/>
        <v>0</v>
      </c>
      <c r="AS114" s="54"/>
      <c r="AT114" s="52"/>
      <c r="AU114" s="53">
        <f t="shared" si="313"/>
        <v>0</v>
      </c>
      <c r="AV114" s="54"/>
      <c r="AW114" s="52"/>
      <c r="AX114" s="52"/>
      <c r="AY114" s="52"/>
      <c r="AZ114" s="55"/>
      <c r="BA114" s="56"/>
      <c r="BB114" s="56"/>
      <c r="BC114" s="57"/>
    </row>
    <row r="115" spans="1:55" ht="17.25" hidden="1" customHeight="1" x14ac:dyDescent="0.2">
      <c r="A115" s="902"/>
      <c r="B115" s="904"/>
      <c r="C115" s="907"/>
      <c r="D115" s="910"/>
      <c r="E115" s="914"/>
      <c r="F115" s="916"/>
      <c r="G115" s="919"/>
      <c r="H115" s="922"/>
      <c r="I115" s="927"/>
      <c r="J115" s="928"/>
      <c r="K115" s="937"/>
      <c r="L115" s="941"/>
      <c r="M115" s="174"/>
      <c r="N115" s="175"/>
      <c r="O115" s="176"/>
      <c r="P115" s="46"/>
      <c r="Q115" s="47"/>
      <c r="R115" s="944"/>
      <c r="S115" s="48"/>
      <c r="T115" s="932"/>
      <c r="U115" s="49"/>
      <c r="V115" s="932"/>
      <c r="W115" s="49"/>
      <c r="X115" s="932"/>
      <c r="Y115" s="49"/>
      <c r="Z115" s="932"/>
      <c r="AA115" s="49"/>
      <c r="AB115" s="932"/>
      <c r="AC115" s="49"/>
      <c r="AD115" s="932"/>
      <c r="AE115" s="49"/>
      <c r="AF115" s="932"/>
      <c r="AG115" s="50"/>
      <c r="AH115" s="863"/>
      <c r="AI115" s="863"/>
      <c r="AJ115" s="935"/>
      <c r="AK115" s="103">
        <f t="shared" si="311"/>
        <v>0</v>
      </c>
      <c r="AL115" s="51"/>
      <c r="AM115" s="52"/>
      <c r="AN115" s="52"/>
      <c r="AO115" s="52"/>
      <c r="AP115" s="52"/>
      <c r="AQ115" s="52"/>
      <c r="AR115" s="53">
        <f t="shared" si="312"/>
        <v>0</v>
      </c>
      <c r="AS115" s="54"/>
      <c r="AT115" s="52"/>
      <c r="AU115" s="53">
        <f t="shared" si="313"/>
        <v>0</v>
      </c>
      <c r="AV115" s="54"/>
      <c r="AW115" s="52"/>
      <c r="AX115" s="52"/>
      <c r="AY115" s="52"/>
      <c r="AZ115" s="55"/>
      <c r="BA115" s="56"/>
      <c r="BB115" s="56"/>
      <c r="BC115" s="57"/>
    </row>
    <row r="116" spans="1:55" ht="17.25" hidden="1" customHeight="1" x14ac:dyDescent="0.2">
      <c r="A116" s="902"/>
      <c r="B116" s="904"/>
      <c r="C116" s="907"/>
      <c r="D116" s="910"/>
      <c r="E116" s="914"/>
      <c r="F116" s="916"/>
      <c r="G116" s="919"/>
      <c r="H116" s="922"/>
      <c r="I116" s="927"/>
      <c r="J116" s="928"/>
      <c r="K116" s="937"/>
      <c r="L116" s="941"/>
      <c r="M116" s="174"/>
      <c r="N116" s="175"/>
      <c r="O116" s="176"/>
      <c r="P116" s="46"/>
      <c r="Q116" s="47"/>
      <c r="R116" s="944"/>
      <c r="S116" s="48"/>
      <c r="T116" s="932"/>
      <c r="U116" s="49"/>
      <c r="V116" s="932"/>
      <c r="W116" s="49"/>
      <c r="X116" s="932"/>
      <c r="Y116" s="49"/>
      <c r="Z116" s="932"/>
      <c r="AA116" s="49"/>
      <c r="AB116" s="932"/>
      <c r="AC116" s="49"/>
      <c r="AD116" s="932"/>
      <c r="AE116" s="49"/>
      <c r="AF116" s="932"/>
      <c r="AG116" s="50"/>
      <c r="AH116" s="863"/>
      <c r="AI116" s="863"/>
      <c r="AJ116" s="935"/>
      <c r="AK116" s="103">
        <f t="shared" si="311"/>
        <v>0</v>
      </c>
      <c r="AL116" s="51"/>
      <c r="AM116" s="52"/>
      <c r="AN116" s="52"/>
      <c r="AO116" s="52"/>
      <c r="AP116" s="52"/>
      <c r="AQ116" s="52"/>
      <c r="AR116" s="53">
        <f t="shared" si="312"/>
        <v>0</v>
      </c>
      <c r="AS116" s="54"/>
      <c r="AT116" s="52"/>
      <c r="AU116" s="53">
        <f t="shared" si="313"/>
        <v>0</v>
      </c>
      <c r="AV116" s="54"/>
      <c r="AW116" s="52"/>
      <c r="AX116" s="52"/>
      <c r="AY116" s="52"/>
      <c r="AZ116" s="55"/>
      <c r="BA116" s="56"/>
      <c r="BB116" s="56"/>
      <c r="BC116" s="57"/>
    </row>
    <row r="117" spans="1:55" ht="17.25" hidden="1" customHeight="1" x14ac:dyDescent="0.2">
      <c r="A117" s="902"/>
      <c r="B117" s="904"/>
      <c r="C117" s="907"/>
      <c r="D117" s="910"/>
      <c r="E117" s="914"/>
      <c r="F117" s="916"/>
      <c r="G117" s="919"/>
      <c r="H117" s="922"/>
      <c r="I117" s="927"/>
      <c r="J117" s="928"/>
      <c r="K117" s="937"/>
      <c r="L117" s="941"/>
      <c r="M117" s="174"/>
      <c r="N117" s="175"/>
      <c r="O117" s="176"/>
      <c r="P117" s="46"/>
      <c r="Q117" s="47"/>
      <c r="R117" s="944"/>
      <c r="S117" s="48"/>
      <c r="T117" s="932"/>
      <c r="U117" s="49"/>
      <c r="V117" s="932"/>
      <c r="W117" s="49"/>
      <c r="X117" s="932"/>
      <c r="Y117" s="49"/>
      <c r="Z117" s="932"/>
      <c r="AA117" s="49"/>
      <c r="AB117" s="932"/>
      <c r="AC117" s="49"/>
      <c r="AD117" s="932"/>
      <c r="AE117" s="49"/>
      <c r="AF117" s="932"/>
      <c r="AG117" s="50"/>
      <c r="AH117" s="863"/>
      <c r="AI117" s="863"/>
      <c r="AJ117" s="935"/>
      <c r="AK117" s="103">
        <f t="shared" si="311"/>
        <v>0</v>
      </c>
      <c r="AL117" s="51"/>
      <c r="AM117" s="52"/>
      <c r="AN117" s="52"/>
      <c r="AO117" s="52"/>
      <c r="AP117" s="52"/>
      <c r="AQ117" s="52"/>
      <c r="AR117" s="53">
        <f t="shared" si="312"/>
        <v>0</v>
      </c>
      <c r="AS117" s="54"/>
      <c r="AT117" s="52"/>
      <c r="AU117" s="53">
        <f t="shared" si="313"/>
        <v>0</v>
      </c>
      <c r="AV117" s="54"/>
      <c r="AW117" s="52"/>
      <c r="AX117" s="52"/>
      <c r="AY117" s="52"/>
      <c r="AZ117" s="55"/>
      <c r="BA117" s="56"/>
      <c r="BB117" s="56"/>
      <c r="BC117" s="57"/>
    </row>
    <row r="118" spans="1:55" ht="17.25" hidden="1" customHeight="1" x14ac:dyDescent="0.2">
      <c r="A118" s="902"/>
      <c r="B118" s="905"/>
      <c r="C118" s="908"/>
      <c r="D118" s="911"/>
      <c r="E118" s="914"/>
      <c r="F118" s="917"/>
      <c r="G118" s="920"/>
      <c r="H118" s="923"/>
      <c r="I118" s="927"/>
      <c r="J118" s="928"/>
      <c r="K118" s="938"/>
      <c r="L118" s="941"/>
      <c r="M118" s="177"/>
      <c r="N118" s="178"/>
      <c r="O118" s="179"/>
      <c r="P118" s="106"/>
      <c r="Q118" s="107"/>
      <c r="R118" s="944"/>
      <c r="S118" s="108"/>
      <c r="T118" s="932"/>
      <c r="U118" s="109"/>
      <c r="V118" s="932"/>
      <c r="W118" s="109"/>
      <c r="X118" s="932"/>
      <c r="Y118" s="109"/>
      <c r="Z118" s="932"/>
      <c r="AA118" s="109"/>
      <c r="AB118" s="932"/>
      <c r="AC118" s="109"/>
      <c r="AD118" s="932"/>
      <c r="AE118" s="109"/>
      <c r="AF118" s="932"/>
      <c r="AG118" s="110"/>
      <c r="AH118" s="863"/>
      <c r="AI118" s="863"/>
      <c r="AJ118" s="936"/>
      <c r="AK118" s="103">
        <f t="shared" si="311"/>
        <v>0</v>
      </c>
      <c r="AL118" s="111"/>
      <c r="AM118" s="112"/>
      <c r="AN118" s="112"/>
      <c r="AO118" s="112"/>
      <c r="AP118" s="112"/>
      <c r="AQ118" s="112"/>
      <c r="AR118" s="53">
        <f t="shared" si="312"/>
        <v>0</v>
      </c>
      <c r="AS118" s="113"/>
      <c r="AT118" s="112"/>
      <c r="AU118" s="53">
        <f>SUM(AS118:AT118)</f>
        <v>0</v>
      </c>
      <c r="AV118" s="113"/>
      <c r="AW118" s="112"/>
      <c r="AX118" s="112"/>
      <c r="AY118" s="112"/>
      <c r="AZ118" s="114"/>
      <c r="BA118" s="115"/>
      <c r="BB118" s="115"/>
      <c r="BC118" s="116"/>
    </row>
    <row r="119" spans="1:55" ht="9.9499999999999993" hidden="1" customHeight="1" thickBot="1" x14ac:dyDescent="0.25">
      <c r="A119" s="903"/>
      <c r="B119" s="906"/>
      <c r="C119" s="909"/>
      <c r="D119" s="912"/>
      <c r="E119" s="915"/>
      <c r="F119" s="918"/>
      <c r="G119" s="921"/>
      <c r="H119" s="924"/>
      <c r="I119" s="929"/>
      <c r="J119" s="930"/>
      <c r="K119" s="939"/>
      <c r="L119" s="942"/>
      <c r="M119" s="180"/>
      <c r="N119" s="181"/>
      <c r="O119" s="182"/>
      <c r="P119" s="117"/>
      <c r="Q119" s="117"/>
      <c r="R119" s="945"/>
      <c r="S119" s="183"/>
      <c r="T119" s="933"/>
      <c r="U119" s="184"/>
      <c r="V119" s="933"/>
      <c r="W119" s="184"/>
      <c r="X119" s="933"/>
      <c r="Y119" s="184"/>
      <c r="Z119" s="933"/>
      <c r="AA119" s="184"/>
      <c r="AB119" s="933"/>
      <c r="AC119" s="184"/>
      <c r="AD119" s="933"/>
      <c r="AE119" s="184"/>
      <c r="AF119" s="933"/>
      <c r="AG119" s="185"/>
      <c r="AH119" s="864"/>
      <c r="AI119" s="864"/>
      <c r="AJ119" s="118"/>
      <c r="AK119" s="119"/>
      <c r="AL119" s="186"/>
      <c r="AM119" s="187"/>
      <c r="AN119" s="187"/>
      <c r="AO119" s="187"/>
      <c r="AP119" s="187"/>
      <c r="AQ119" s="187"/>
      <c r="AR119" s="120"/>
      <c r="AS119" s="188"/>
      <c r="AT119" s="187"/>
      <c r="AU119" s="120"/>
      <c r="AV119" s="188"/>
      <c r="AW119" s="187"/>
      <c r="AX119" s="187"/>
      <c r="AY119" s="187"/>
      <c r="AZ119" s="189"/>
      <c r="BA119" s="190"/>
      <c r="BB119" s="190"/>
      <c r="BC119" s="191"/>
    </row>
    <row r="120" spans="1:55" ht="6" hidden="1" customHeight="1" x14ac:dyDescent="0.2">
      <c r="A120" s="156"/>
      <c r="B120" s="192"/>
      <c r="C120" s="192"/>
      <c r="D120" s="192"/>
      <c r="E120" s="192"/>
      <c r="F120" s="192"/>
      <c r="G120" s="192"/>
      <c r="H120" s="192"/>
      <c r="I120" s="946"/>
      <c r="J120" s="946"/>
      <c r="K120" s="192"/>
      <c r="L120" s="192"/>
      <c r="M120" s="192"/>
      <c r="N120" s="192"/>
      <c r="O120" s="192"/>
      <c r="P120" s="192"/>
      <c r="Q120" s="192"/>
      <c r="R120" s="192"/>
      <c r="S120" s="192"/>
      <c r="T120" s="192"/>
      <c r="U120" s="192"/>
      <c r="V120" s="192"/>
      <c r="W120" s="192"/>
      <c r="X120" s="192"/>
      <c r="Y120" s="192"/>
      <c r="Z120" s="192"/>
      <c r="AA120" s="192"/>
      <c r="AB120" s="192"/>
      <c r="AC120" s="192"/>
      <c r="AD120" s="192"/>
      <c r="AE120" s="192"/>
      <c r="AF120" s="192"/>
      <c r="AG120" s="192"/>
      <c r="AH120" s="192"/>
      <c r="AI120" s="192"/>
      <c r="AJ120" s="192"/>
      <c r="AK120" s="193"/>
      <c r="AL120" s="193"/>
      <c r="AM120" s="193"/>
      <c r="AN120" s="193"/>
      <c r="AO120" s="193"/>
      <c r="AP120" s="193"/>
      <c r="AQ120" s="194"/>
      <c r="AR120" s="193"/>
      <c r="AS120" s="193"/>
      <c r="AT120" s="193"/>
      <c r="AU120" s="193"/>
      <c r="AV120" s="193"/>
      <c r="AW120" s="193"/>
      <c r="AX120" s="193"/>
      <c r="AY120" s="193"/>
      <c r="AZ120" s="193"/>
      <c r="BA120" s="193"/>
      <c r="BB120" s="193"/>
      <c r="BC120" s="156"/>
    </row>
    <row r="121" spans="1:55" ht="72" hidden="1" customHeight="1" x14ac:dyDescent="0.2">
      <c r="A121" s="901">
        <v>13</v>
      </c>
      <c r="B121" s="161" t="s">
        <v>1704</v>
      </c>
      <c r="C121" s="162" t="s">
        <v>1705</v>
      </c>
      <c r="D121" s="163" t="s">
        <v>21</v>
      </c>
      <c r="E121" s="163" t="s">
        <v>1891</v>
      </c>
      <c r="F121" s="162" t="s">
        <v>1706</v>
      </c>
      <c r="G121" s="164" t="s">
        <v>1678</v>
      </c>
      <c r="H121" s="164" t="s">
        <v>1679</v>
      </c>
      <c r="I121" s="165" t="s">
        <v>1907</v>
      </c>
      <c r="J121" s="166">
        <f>+$N$3</f>
        <v>2019</v>
      </c>
      <c r="K121" s="164" t="s">
        <v>1924</v>
      </c>
      <c r="L121" s="165" t="s">
        <v>1925</v>
      </c>
      <c r="M121" s="162" t="s">
        <v>1707</v>
      </c>
      <c r="N121" s="162" t="s">
        <v>1708</v>
      </c>
      <c r="O121" s="162" t="s">
        <v>1709</v>
      </c>
      <c r="P121" s="162" t="s">
        <v>1710</v>
      </c>
      <c r="Q121" s="162" t="s">
        <v>1711</v>
      </c>
      <c r="R121" s="167">
        <f t="shared" ref="R121" si="314">SUM(R122:R128)</f>
        <v>0</v>
      </c>
      <c r="S121" s="168">
        <f t="shared" ref="S121" si="315">SUM(S122:S128)</f>
        <v>0</v>
      </c>
      <c r="T121" s="169">
        <f t="shared" ref="T121" si="316">SUM(T122:T128)</f>
        <v>0</v>
      </c>
      <c r="U121" s="170">
        <f t="shared" ref="U121" si="317">SUM(U122:U128)</f>
        <v>0</v>
      </c>
      <c r="V121" s="169">
        <f t="shared" ref="V121" si="318">SUM(V122:V128)</f>
        <v>0</v>
      </c>
      <c r="W121" s="170">
        <f t="shared" ref="W121" si="319">SUM(W122:W128)</f>
        <v>0</v>
      </c>
      <c r="X121" s="169">
        <f t="shared" ref="X121" si="320">SUM(X122:X128)</f>
        <v>0</v>
      </c>
      <c r="Y121" s="170">
        <f t="shared" ref="Y121" si="321">SUM(Y122:Y128)</f>
        <v>0</v>
      </c>
      <c r="Z121" s="169">
        <f t="shared" ref="Z121" si="322">SUM(Z122:Z128)</f>
        <v>0</v>
      </c>
      <c r="AA121" s="170">
        <f t="shared" ref="AA121" si="323">SUM(AA122:AA128)</f>
        <v>0</v>
      </c>
      <c r="AB121" s="169">
        <f t="shared" ref="AB121" si="324">SUM(AB122:AB128)</f>
        <v>0</v>
      </c>
      <c r="AC121" s="170">
        <f t="shared" ref="AC121" si="325">SUM(AC122:AC128)</f>
        <v>0</v>
      </c>
      <c r="AD121" s="169">
        <f t="shared" ref="AD121" si="326">SUM(AD122:AD128)</f>
        <v>0</v>
      </c>
      <c r="AE121" s="170">
        <f t="shared" ref="AE121" si="327">SUM(AE122:AE128)</f>
        <v>0</v>
      </c>
      <c r="AF121" s="169">
        <f t="shared" ref="AF121" si="328">SUM(AF122:AF128)</f>
        <v>0</v>
      </c>
      <c r="AG121" s="171">
        <f t="shared" ref="AG121" si="329">SUM(AG122:AG128)</f>
        <v>0</v>
      </c>
      <c r="AH121" s="861"/>
      <c r="AI121" s="861"/>
      <c r="AJ121" s="172">
        <f t="shared" ref="AJ121" si="330">SUM(AJ122:AJ128)</f>
        <v>0</v>
      </c>
      <c r="AK121" s="173">
        <f t="shared" ref="AK121" si="331">SUM(AK122:AK128)</f>
        <v>0</v>
      </c>
      <c r="AL121" s="41">
        <f t="shared" ref="AL121" si="332">SUM(AL122:AL128)</f>
        <v>0</v>
      </c>
      <c r="AM121" s="42">
        <f t="shared" ref="AM121" si="333">SUM(AM122:AM128)</f>
        <v>0</v>
      </c>
      <c r="AN121" s="42">
        <f t="shared" ref="AN121" si="334">SUM(AN122:AN128)</f>
        <v>0</v>
      </c>
      <c r="AO121" s="42">
        <f t="shared" ref="AO121" si="335">SUM(AO122:AO128)</f>
        <v>0</v>
      </c>
      <c r="AP121" s="42">
        <f t="shared" ref="AP121" si="336">SUM(AP122:AP128)</f>
        <v>0</v>
      </c>
      <c r="AQ121" s="42">
        <f t="shared" ref="AQ121" si="337">SUM(AQ122:AQ128)</f>
        <v>0</v>
      </c>
      <c r="AR121" s="43">
        <f t="shared" ref="AR121" si="338">SUM(AR122:AR128)</f>
        <v>0</v>
      </c>
      <c r="AS121" s="104">
        <f t="shared" ref="AS121" si="339">SUM(AS122:AS128)</f>
        <v>0</v>
      </c>
      <c r="AT121" s="42">
        <f t="shared" ref="AT121" si="340">SUM(AT122:AT128)</f>
        <v>0</v>
      </c>
      <c r="AU121" s="43">
        <f t="shared" ref="AU121" si="341">SUM(AU122:AU128)</f>
        <v>0</v>
      </c>
      <c r="AV121" s="104">
        <f t="shared" ref="AV121" si="342">SUM(AV122:AV128)</f>
        <v>0</v>
      </c>
      <c r="AW121" s="42">
        <f t="shared" ref="AW121" si="343">SUM(AW122:AW128)</f>
        <v>0</v>
      </c>
      <c r="AX121" s="42">
        <f t="shared" ref="AX121" si="344">SUM(AX122:AX128)</f>
        <v>0</v>
      </c>
      <c r="AY121" s="42">
        <f t="shared" ref="AY121" si="345">SUM(AY122:AY128)</f>
        <v>0</v>
      </c>
      <c r="AZ121" s="105">
        <f t="shared" ref="AZ121" si="346">SUM(AZ122:AZ128)</f>
        <v>0</v>
      </c>
      <c r="BA121" s="44" t="s">
        <v>1684</v>
      </c>
      <c r="BB121" s="44" t="s">
        <v>1685</v>
      </c>
      <c r="BC121" s="45" t="s">
        <v>1686</v>
      </c>
    </row>
    <row r="122" spans="1:55" ht="17.25" hidden="1" customHeight="1" x14ac:dyDescent="0.2">
      <c r="A122" s="902"/>
      <c r="B122" s="904" t="str">
        <f>VLOOKUP($D$9,'PROYECTOS REGISTRADOS'!$A$2:$D$82,4,0)</f>
        <v>Fortalecimiento Institucional de la Empresa de Servicios Públicos del Municipio de Tocancipá, Cundinamarca, Centro Oriente</v>
      </c>
      <c r="C122" s="907" t="str">
        <f>VLOOKUP($D$9,'PROYECTOS REGISTRADOS'!$A$2:$D$82,3,0)</f>
        <v>2016-25817-0048</v>
      </c>
      <c r="D122" s="910"/>
      <c r="E122" s="913" t="str">
        <f>IF(D122=0,"0-0",(VLOOKUP(D122,'CONSOLIDADO PLAN DESARROLLO'!$EL$9:$ET$304,2,0)))</f>
        <v>0-0</v>
      </c>
      <c r="F122" s="916" t="str">
        <f>IF(D122=0,"0-0",(VLOOKUP(D122,'CONSOLIDADO PLAN DESARROLLO'!$EL$9:$ET$304,3,0)))</f>
        <v>0-0</v>
      </c>
      <c r="G122" s="919" t="str">
        <f>IF(D122=0,"0-0",(VLOOKUP(D122,'CONSOLIDADO PLAN DESARROLLO'!$EL$9:$ET$304,4,0)))</f>
        <v>0-0</v>
      </c>
      <c r="H122" s="922" t="str">
        <f>IF(D122=0,"0-0",(VLOOKUP(D122,'CONSOLIDADO PLAN DESARROLLO'!$EL$9:$ET$304,5,0)))</f>
        <v>0-0</v>
      </c>
      <c r="I122" s="925" t="str">
        <f>IF(D122=0,"0-0",(VLOOKUP(D122,'CONSOLIDADO PLAN DESARROLLO'!$EL$9:$ET$304,$R$3,0)))</f>
        <v>0-0</v>
      </c>
      <c r="J122" s="926"/>
      <c r="K122" s="937"/>
      <c r="L122" s="940"/>
      <c r="M122" s="174"/>
      <c r="N122" s="175"/>
      <c r="O122" s="176"/>
      <c r="P122" s="46"/>
      <c r="Q122" s="47"/>
      <c r="R122" s="943"/>
      <c r="S122" s="48"/>
      <c r="T122" s="931"/>
      <c r="U122" s="49"/>
      <c r="V122" s="931"/>
      <c r="W122" s="49"/>
      <c r="X122" s="931"/>
      <c r="Y122" s="49"/>
      <c r="Z122" s="931"/>
      <c r="AA122" s="49"/>
      <c r="AB122" s="931"/>
      <c r="AC122" s="49"/>
      <c r="AD122" s="931"/>
      <c r="AE122" s="49"/>
      <c r="AF122" s="931"/>
      <c r="AG122" s="50"/>
      <c r="AH122" s="862"/>
      <c r="AI122" s="862"/>
      <c r="AJ122" s="934">
        <f>+R122+T122+V122+X122+Z122+AB122+AD122+AF122</f>
        <v>0</v>
      </c>
      <c r="AK122" s="103">
        <f t="shared" ref="AK122:AK127" si="347">AC122+AE122+AG122+S122+U122+W122+Y122+AA122</f>
        <v>0</v>
      </c>
      <c r="AL122" s="51"/>
      <c r="AM122" s="52"/>
      <c r="AN122" s="52"/>
      <c r="AO122" s="52"/>
      <c r="AP122" s="52"/>
      <c r="AQ122" s="52"/>
      <c r="AR122" s="53">
        <f t="shared" ref="AR122:AR127" si="348">SUM(AL122:AQ122)</f>
        <v>0</v>
      </c>
      <c r="AS122" s="54"/>
      <c r="AT122" s="52"/>
      <c r="AU122" s="53">
        <f t="shared" ref="AU122:AU126" si="349">SUM(AS122:AT122)</f>
        <v>0</v>
      </c>
      <c r="AV122" s="54"/>
      <c r="AW122" s="52"/>
      <c r="AX122" s="52"/>
      <c r="AY122" s="52"/>
      <c r="AZ122" s="55"/>
      <c r="BA122" s="56"/>
      <c r="BB122" s="56"/>
      <c r="BC122" s="57"/>
    </row>
    <row r="123" spans="1:55" ht="17.25" hidden="1" customHeight="1" x14ac:dyDescent="0.2">
      <c r="A123" s="902"/>
      <c r="B123" s="904"/>
      <c r="C123" s="907"/>
      <c r="D123" s="910"/>
      <c r="E123" s="914"/>
      <c r="F123" s="916"/>
      <c r="G123" s="919"/>
      <c r="H123" s="922"/>
      <c r="I123" s="927"/>
      <c r="J123" s="928"/>
      <c r="K123" s="937"/>
      <c r="L123" s="941"/>
      <c r="M123" s="174"/>
      <c r="N123" s="175"/>
      <c r="O123" s="176"/>
      <c r="P123" s="46"/>
      <c r="Q123" s="47"/>
      <c r="R123" s="944"/>
      <c r="S123" s="48"/>
      <c r="T123" s="932"/>
      <c r="U123" s="49"/>
      <c r="V123" s="932"/>
      <c r="W123" s="49"/>
      <c r="X123" s="932"/>
      <c r="Y123" s="49"/>
      <c r="Z123" s="932"/>
      <c r="AA123" s="49"/>
      <c r="AB123" s="932"/>
      <c r="AC123" s="49"/>
      <c r="AD123" s="932"/>
      <c r="AE123" s="49"/>
      <c r="AF123" s="932"/>
      <c r="AG123" s="50"/>
      <c r="AH123" s="863"/>
      <c r="AI123" s="863"/>
      <c r="AJ123" s="935"/>
      <c r="AK123" s="103">
        <f t="shared" si="347"/>
        <v>0</v>
      </c>
      <c r="AL123" s="51"/>
      <c r="AM123" s="52"/>
      <c r="AN123" s="52"/>
      <c r="AO123" s="52"/>
      <c r="AP123" s="52"/>
      <c r="AQ123" s="52"/>
      <c r="AR123" s="53">
        <f t="shared" si="348"/>
        <v>0</v>
      </c>
      <c r="AS123" s="54"/>
      <c r="AT123" s="52"/>
      <c r="AU123" s="53">
        <f t="shared" si="349"/>
        <v>0</v>
      </c>
      <c r="AV123" s="54"/>
      <c r="AW123" s="52"/>
      <c r="AX123" s="52"/>
      <c r="AY123" s="52"/>
      <c r="AZ123" s="55"/>
      <c r="BA123" s="56"/>
      <c r="BB123" s="56"/>
      <c r="BC123" s="57"/>
    </row>
    <row r="124" spans="1:55" ht="17.25" hidden="1" customHeight="1" x14ac:dyDescent="0.2">
      <c r="A124" s="902"/>
      <c r="B124" s="904"/>
      <c r="C124" s="907"/>
      <c r="D124" s="910"/>
      <c r="E124" s="914"/>
      <c r="F124" s="916"/>
      <c r="G124" s="919"/>
      <c r="H124" s="922"/>
      <c r="I124" s="927"/>
      <c r="J124" s="928"/>
      <c r="K124" s="937"/>
      <c r="L124" s="941"/>
      <c r="M124" s="174"/>
      <c r="N124" s="175"/>
      <c r="O124" s="176"/>
      <c r="P124" s="46"/>
      <c r="Q124" s="47"/>
      <c r="R124" s="944"/>
      <c r="S124" s="48"/>
      <c r="T124" s="932"/>
      <c r="U124" s="49"/>
      <c r="V124" s="932"/>
      <c r="W124" s="49"/>
      <c r="X124" s="932"/>
      <c r="Y124" s="49"/>
      <c r="Z124" s="932"/>
      <c r="AA124" s="49"/>
      <c r="AB124" s="932"/>
      <c r="AC124" s="49"/>
      <c r="AD124" s="932"/>
      <c r="AE124" s="49"/>
      <c r="AF124" s="932"/>
      <c r="AG124" s="50"/>
      <c r="AH124" s="863"/>
      <c r="AI124" s="863"/>
      <c r="AJ124" s="935"/>
      <c r="AK124" s="103">
        <f t="shared" si="347"/>
        <v>0</v>
      </c>
      <c r="AL124" s="51"/>
      <c r="AM124" s="52"/>
      <c r="AN124" s="52"/>
      <c r="AO124" s="52"/>
      <c r="AP124" s="52"/>
      <c r="AQ124" s="52"/>
      <c r="AR124" s="53">
        <f t="shared" si="348"/>
        <v>0</v>
      </c>
      <c r="AS124" s="54"/>
      <c r="AT124" s="52"/>
      <c r="AU124" s="53">
        <f t="shared" si="349"/>
        <v>0</v>
      </c>
      <c r="AV124" s="54"/>
      <c r="AW124" s="52"/>
      <c r="AX124" s="52"/>
      <c r="AY124" s="52"/>
      <c r="AZ124" s="55"/>
      <c r="BA124" s="56"/>
      <c r="BB124" s="56"/>
      <c r="BC124" s="57"/>
    </row>
    <row r="125" spans="1:55" ht="17.25" hidden="1" customHeight="1" x14ac:dyDescent="0.2">
      <c r="A125" s="902"/>
      <c r="B125" s="904"/>
      <c r="C125" s="907"/>
      <c r="D125" s="910"/>
      <c r="E125" s="914"/>
      <c r="F125" s="916"/>
      <c r="G125" s="919"/>
      <c r="H125" s="922"/>
      <c r="I125" s="927"/>
      <c r="J125" s="928"/>
      <c r="K125" s="937"/>
      <c r="L125" s="941"/>
      <c r="M125" s="174"/>
      <c r="N125" s="175"/>
      <c r="O125" s="176"/>
      <c r="P125" s="46"/>
      <c r="Q125" s="47"/>
      <c r="R125" s="944"/>
      <c r="S125" s="48"/>
      <c r="T125" s="932"/>
      <c r="U125" s="49"/>
      <c r="V125" s="932"/>
      <c r="W125" s="49"/>
      <c r="X125" s="932"/>
      <c r="Y125" s="49"/>
      <c r="Z125" s="932"/>
      <c r="AA125" s="49"/>
      <c r="AB125" s="932"/>
      <c r="AC125" s="49"/>
      <c r="AD125" s="932"/>
      <c r="AE125" s="49"/>
      <c r="AF125" s="932"/>
      <c r="AG125" s="50"/>
      <c r="AH125" s="863"/>
      <c r="AI125" s="863"/>
      <c r="AJ125" s="935"/>
      <c r="AK125" s="103">
        <f t="shared" si="347"/>
        <v>0</v>
      </c>
      <c r="AL125" s="51"/>
      <c r="AM125" s="52"/>
      <c r="AN125" s="52"/>
      <c r="AO125" s="52"/>
      <c r="AP125" s="52"/>
      <c r="AQ125" s="52"/>
      <c r="AR125" s="53">
        <f t="shared" si="348"/>
        <v>0</v>
      </c>
      <c r="AS125" s="54"/>
      <c r="AT125" s="52"/>
      <c r="AU125" s="53">
        <f t="shared" si="349"/>
        <v>0</v>
      </c>
      <c r="AV125" s="54"/>
      <c r="AW125" s="52"/>
      <c r="AX125" s="52"/>
      <c r="AY125" s="52"/>
      <c r="AZ125" s="55"/>
      <c r="BA125" s="56"/>
      <c r="BB125" s="56"/>
      <c r="BC125" s="57"/>
    </row>
    <row r="126" spans="1:55" ht="17.25" hidden="1" customHeight="1" x14ac:dyDescent="0.2">
      <c r="A126" s="902"/>
      <c r="B126" s="904"/>
      <c r="C126" s="907"/>
      <c r="D126" s="910"/>
      <c r="E126" s="914"/>
      <c r="F126" s="916"/>
      <c r="G126" s="919"/>
      <c r="H126" s="922"/>
      <c r="I126" s="927"/>
      <c r="J126" s="928"/>
      <c r="K126" s="937"/>
      <c r="L126" s="941"/>
      <c r="M126" s="174"/>
      <c r="N126" s="175"/>
      <c r="O126" s="176"/>
      <c r="P126" s="46"/>
      <c r="Q126" s="47"/>
      <c r="R126" s="944"/>
      <c r="S126" s="48"/>
      <c r="T126" s="932"/>
      <c r="U126" s="49"/>
      <c r="V126" s="932"/>
      <c r="W126" s="49"/>
      <c r="X126" s="932"/>
      <c r="Y126" s="49"/>
      <c r="Z126" s="932"/>
      <c r="AA126" s="49"/>
      <c r="AB126" s="932"/>
      <c r="AC126" s="49"/>
      <c r="AD126" s="932"/>
      <c r="AE126" s="49"/>
      <c r="AF126" s="932"/>
      <c r="AG126" s="50"/>
      <c r="AH126" s="863"/>
      <c r="AI126" s="863"/>
      <c r="AJ126" s="935"/>
      <c r="AK126" s="103">
        <f t="shared" si="347"/>
        <v>0</v>
      </c>
      <c r="AL126" s="51"/>
      <c r="AM126" s="52"/>
      <c r="AN126" s="52"/>
      <c r="AO126" s="52"/>
      <c r="AP126" s="52"/>
      <c r="AQ126" s="52"/>
      <c r="AR126" s="53">
        <f t="shared" si="348"/>
        <v>0</v>
      </c>
      <c r="AS126" s="54"/>
      <c r="AT126" s="52"/>
      <c r="AU126" s="53">
        <f t="shared" si="349"/>
        <v>0</v>
      </c>
      <c r="AV126" s="54"/>
      <c r="AW126" s="52"/>
      <c r="AX126" s="52"/>
      <c r="AY126" s="52"/>
      <c r="AZ126" s="55"/>
      <c r="BA126" s="56"/>
      <c r="BB126" s="56"/>
      <c r="BC126" s="57"/>
    </row>
    <row r="127" spans="1:55" ht="17.25" hidden="1" customHeight="1" x14ac:dyDescent="0.2">
      <c r="A127" s="902"/>
      <c r="B127" s="905"/>
      <c r="C127" s="908"/>
      <c r="D127" s="911"/>
      <c r="E127" s="914"/>
      <c r="F127" s="917"/>
      <c r="G127" s="920"/>
      <c r="H127" s="923"/>
      <c r="I127" s="927"/>
      <c r="J127" s="928"/>
      <c r="K127" s="938"/>
      <c r="L127" s="941"/>
      <c r="M127" s="177"/>
      <c r="N127" s="178"/>
      <c r="O127" s="179"/>
      <c r="P127" s="106"/>
      <c r="Q127" s="107"/>
      <c r="R127" s="944"/>
      <c r="S127" s="108"/>
      <c r="T127" s="932"/>
      <c r="U127" s="109"/>
      <c r="V127" s="932"/>
      <c r="W127" s="109"/>
      <c r="X127" s="932"/>
      <c r="Y127" s="109"/>
      <c r="Z127" s="932"/>
      <c r="AA127" s="109"/>
      <c r="AB127" s="932"/>
      <c r="AC127" s="109"/>
      <c r="AD127" s="932"/>
      <c r="AE127" s="109"/>
      <c r="AF127" s="932"/>
      <c r="AG127" s="110"/>
      <c r="AH127" s="863"/>
      <c r="AI127" s="863"/>
      <c r="AJ127" s="936"/>
      <c r="AK127" s="103">
        <f t="shared" si="347"/>
        <v>0</v>
      </c>
      <c r="AL127" s="111"/>
      <c r="AM127" s="112"/>
      <c r="AN127" s="112"/>
      <c r="AO127" s="112"/>
      <c r="AP127" s="112"/>
      <c r="AQ127" s="112"/>
      <c r="AR127" s="53">
        <f t="shared" si="348"/>
        <v>0</v>
      </c>
      <c r="AS127" s="113"/>
      <c r="AT127" s="112"/>
      <c r="AU127" s="53">
        <f>SUM(AS127:AT127)</f>
        <v>0</v>
      </c>
      <c r="AV127" s="113"/>
      <c r="AW127" s="112"/>
      <c r="AX127" s="112"/>
      <c r="AY127" s="112"/>
      <c r="AZ127" s="114"/>
      <c r="BA127" s="115"/>
      <c r="BB127" s="115"/>
      <c r="BC127" s="116"/>
    </row>
    <row r="128" spans="1:55" ht="9.9499999999999993" hidden="1" customHeight="1" thickBot="1" x14ac:dyDescent="0.25">
      <c r="A128" s="903"/>
      <c r="B128" s="906"/>
      <c r="C128" s="909"/>
      <c r="D128" s="912"/>
      <c r="E128" s="915"/>
      <c r="F128" s="918"/>
      <c r="G128" s="921"/>
      <c r="H128" s="924"/>
      <c r="I128" s="929"/>
      <c r="J128" s="930"/>
      <c r="K128" s="939"/>
      <c r="L128" s="942"/>
      <c r="M128" s="180"/>
      <c r="N128" s="181"/>
      <c r="O128" s="182"/>
      <c r="P128" s="117"/>
      <c r="Q128" s="117"/>
      <c r="R128" s="945"/>
      <c r="S128" s="183"/>
      <c r="T128" s="933"/>
      <c r="U128" s="184"/>
      <c r="V128" s="933"/>
      <c r="W128" s="184"/>
      <c r="X128" s="933"/>
      <c r="Y128" s="184"/>
      <c r="Z128" s="933"/>
      <c r="AA128" s="184"/>
      <c r="AB128" s="933"/>
      <c r="AC128" s="184"/>
      <c r="AD128" s="933"/>
      <c r="AE128" s="184"/>
      <c r="AF128" s="933"/>
      <c r="AG128" s="185"/>
      <c r="AH128" s="864"/>
      <c r="AI128" s="864"/>
      <c r="AJ128" s="118"/>
      <c r="AK128" s="119"/>
      <c r="AL128" s="186"/>
      <c r="AM128" s="187"/>
      <c r="AN128" s="187"/>
      <c r="AO128" s="187"/>
      <c r="AP128" s="187"/>
      <c r="AQ128" s="187"/>
      <c r="AR128" s="120"/>
      <c r="AS128" s="188"/>
      <c r="AT128" s="187"/>
      <c r="AU128" s="120"/>
      <c r="AV128" s="188"/>
      <c r="AW128" s="187"/>
      <c r="AX128" s="187"/>
      <c r="AY128" s="187"/>
      <c r="AZ128" s="189"/>
      <c r="BA128" s="190"/>
      <c r="BB128" s="190"/>
      <c r="BC128" s="191"/>
    </row>
    <row r="129" spans="1:55" ht="6" hidden="1" customHeight="1" x14ac:dyDescent="0.2">
      <c r="A129" s="156"/>
      <c r="B129" s="192"/>
      <c r="C129" s="192"/>
      <c r="D129" s="192"/>
      <c r="E129" s="192"/>
      <c r="F129" s="192"/>
      <c r="G129" s="192"/>
      <c r="H129" s="192"/>
      <c r="I129" s="946"/>
      <c r="J129" s="946"/>
      <c r="K129" s="192"/>
      <c r="L129" s="192"/>
      <c r="M129" s="192"/>
      <c r="N129" s="192"/>
      <c r="O129" s="192"/>
      <c r="P129" s="192"/>
      <c r="Q129" s="192"/>
      <c r="R129" s="192"/>
      <c r="S129" s="192"/>
      <c r="T129" s="192"/>
      <c r="U129" s="192"/>
      <c r="V129" s="192"/>
      <c r="W129" s="192"/>
      <c r="X129" s="192"/>
      <c r="Y129" s="192"/>
      <c r="Z129" s="192"/>
      <c r="AA129" s="192"/>
      <c r="AB129" s="192"/>
      <c r="AC129" s="192"/>
      <c r="AD129" s="192"/>
      <c r="AE129" s="192"/>
      <c r="AF129" s="192"/>
      <c r="AG129" s="192"/>
      <c r="AH129" s="192"/>
      <c r="AI129" s="192"/>
      <c r="AJ129" s="192"/>
      <c r="AK129" s="193"/>
      <c r="AL129" s="193"/>
      <c r="AM129" s="193"/>
      <c r="AN129" s="193"/>
      <c r="AO129" s="193"/>
      <c r="AP129" s="193"/>
      <c r="AQ129" s="194"/>
      <c r="AR129" s="193"/>
      <c r="AS129" s="193"/>
      <c r="AT129" s="193"/>
      <c r="AU129" s="193"/>
      <c r="AV129" s="193"/>
      <c r="AW129" s="193"/>
      <c r="AX129" s="193"/>
      <c r="AY129" s="193"/>
      <c r="AZ129" s="193"/>
      <c r="BA129" s="193"/>
      <c r="BB129" s="193"/>
      <c r="BC129" s="156"/>
    </row>
    <row r="130" spans="1:55" ht="72" hidden="1" customHeight="1" x14ac:dyDescent="0.2">
      <c r="A130" s="901">
        <v>14</v>
      </c>
      <c r="B130" s="161" t="s">
        <v>1704</v>
      </c>
      <c r="C130" s="162" t="s">
        <v>1705</v>
      </c>
      <c r="D130" s="163" t="s">
        <v>21</v>
      </c>
      <c r="E130" s="163" t="s">
        <v>1891</v>
      </c>
      <c r="F130" s="162" t="s">
        <v>1706</v>
      </c>
      <c r="G130" s="164" t="s">
        <v>1678</v>
      </c>
      <c r="H130" s="164" t="s">
        <v>1679</v>
      </c>
      <c r="I130" s="165" t="s">
        <v>1907</v>
      </c>
      <c r="J130" s="166">
        <f>+$N$3</f>
        <v>2019</v>
      </c>
      <c r="K130" s="164" t="s">
        <v>1924</v>
      </c>
      <c r="L130" s="165" t="s">
        <v>1925</v>
      </c>
      <c r="M130" s="162" t="s">
        <v>1707</v>
      </c>
      <c r="N130" s="162" t="s">
        <v>1708</v>
      </c>
      <c r="O130" s="162" t="s">
        <v>1709</v>
      </c>
      <c r="P130" s="162" t="s">
        <v>1710</v>
      </c>
      <c r="Q130" s="162" t="s">
        <v>1711</v>
      </c>
      <c r="R130" s="167">
        <f t="shared" ref="R130" si="350">SUM(R131:R137)</f>
        <v>0</v>
      </c>
      <c r="S130" s="168">
        <f t="shared" ref="S130" si="351">SUM(S131:S137)</f>
        <v>0</v>
      </c>
      <c r="T130" s="169">
        <f t="shared" ref="T130" si="352">SUM(T131:T137)</f>
        <v>0</v>
      </c>
      <c r="U130" s="170">
        <f t="shared" ref="U130" si="353">SUM(U131:U137)</f>
        <v>0</v>
      </c>
      <c r="V130" s="169">
        <f t="shared" ref="V130" si="354">SUM(V131:V137)</f>
        <v>0</v>
      </c>
      <c r="W130" s="170">
        <f t="shared" ref="W130" si="355">SUM(W131:W137)</f>
        <v>0</v>
      </c>
      <c r="X130" s="169">
        <f t="shared" ref="X130" si="356">SUM(X131:X137)</f>
        <v>0</v>
      </c>
      <c r="Y130" s="170">
        <f t="shared" ref="Y130" si="357">SUM(Y131:Y137)</f>
        <v>0</v>
      </c>
      <c r="Z130" s="169">
        <f t="shared" ref="Z130" si="358">SUM(Z131:Z137)</f>
        <v>0</v>
      </c>
      <c r="AA130" s="170">
        <f t="shared" ref="AA130" si="359">SUM(AA131:AA137)</f>
        <v>0</v>
      </c>
      <c r="AB130" s="169">
        <f t="shared" ref="AB130" si="360">SUM(AB131:AB137)</f>
        <v>0</v>
      </c>
      <c r="AC130" s="170">
        <f t="shared" ref="AC130" si="361">SUM(AC131:AC137)</f>
        <v>0</v>
      </c>
      <c r="AD130" s="169">
        <f t="shared" ref="AD130" si="362">SUM(AD131:AD137)</f>
        <v>0</v>
      </c>
      <c r="AE130" s="170">
        <f t="shared" ref="AE130" si="363">SUM(AE131:AE137)</f>
        <v>0</v>
      </c>
      <c r="AF130" s="169">
        <f t="shared" ref="AF130" si="364">SUM(AF131:AF137)</f>
        <v>0</v>
      </c>
      <c r="AG130" s="171">
        <f t="shared" ref="AG130" si="365">SUM(AG131:AG137)</f>
        <v>0</v>
      </c>
      <c r="AH130" s="861"/>
      <c r="AI130" s="861"/>
      <c r="AJ130" s="172">
        <f t="shared" ref="AJ130" si="366">SUM(AJ131:AJ137)</f>
        <v>0</v>
      </c>
      <c r="AK130" s="173">
        <f t="shared" ref="AK130" si="367">SUM(AK131:AK137)</f>
        <v>0</v>
      </c>
      <c r="AL130" s="41">
        <f t="shared" ref="AL130" si="368">SUM(AL131:AL137)</f>
        <v>0</v>
      </c>
      <c r="AM130" s="42">
        <f t="shared" ref="AM130" si="369">SUM(AM131:AM137)</f>
        <v>0</v>
      </c>
      <c r="AN130" s="42">
        <f t="shared" ref="AN130" si="370">SUM(AN131:AN137)</f>
        <v>0</v>
      </c>
      <c r="AO130" s="42">
        <f t="shared" ref="AO130" si="371">SUM(AO131:AO137)</f>
        <v>0</v>
      </c>
      <c r="AP130" s="42">
        <f t="shared" ref="AP130" si="372">SUM(AP131:AP137)</f>
        <v>0</v>
      </c>
      <c r="AQ130" s="42">
        <f t="shared" ref="AQ130" si="373">SUM(AQ131:AQ137)</f>
        <v>0</v>
      </c>
      <c r="AR130" s="43">
        <f t="shared" ref="AR130" si="374">SUM(AR131:AR137)</f>
        <v>0</v>
      </c>
      <c r="AS130" s="104">
        <f t="shared" ref="AS130" si="375">SUM(AS131:AS137)</f>
        <v>0</v>
      </c>
      <c r="AT130" s="42">
        <f t="shared" ref="AT130" si="376">SUM(AT131:AT137)</f>
        <v>0</v>
      </c>
      <c r="AU130" s="43">
        <f t="shared" ref="AU130" si="377">SUM(AU131:AU137)</f>
        <v>0</v>
      </c>
      <c r="AV130" s="104">
        <f t="shared" ref="AV130" si="378">SUM(AV131:AV137)</f>
        <v>0</v>
      </c>
      <c r="AW130" s="42">
        <f t="shared" ref="AW130" si="379">SUM(AW131:AW137)</f>
        <v>0</v>
      </c>
      <c r="AX130" s="42">
        <f t="shared" ref="AX130" si="380">SUM(AX131:AX137)</f>
        <v>0</v>
      </c>
      <c r="AY130" s="42">
        <f t="shared" ref="AY130" si="381">SUM(AY131:AY137)</f>
        <v>0</v>
      </c>
      <c r="AZ130" s="105">
        <f t="shared" ref="AZ130" si="382">SUM(AZ131:AZ137)</f>
        <v>0</v>
      </c>
      <c r="BA130" s="44" t="s">
        <v>1684</v>
      </c>
      <c r="BB130" s="44" t="s">
        <v>1685</v>
      </c>
      <c r="BC130" s="45" t="s">
        <v>1686</v>
      </c>
    </row>
    <row r="131" spans="1:55" ht="17.25" hidden="1" customHeight="1" x14ac:dyDescent="0.2">
      <c r="A131" s="902"/>
      <c r="B131" s="904" t="str">
        <f>VLOOKUP($D$9,'PROYECTOS REGISTRADOS'!$A$2:$D$82,4,0)</f>
        <v>Fortalecimiento Institucional de la Empresa de Servicios Públicos del Municipio de Tocancipá, Cundinamarca, Centro Oriente</v>
      </c>
      <c r="C131" s="907" t="str">
        <f>VLOOKUP($D$9,'PROYECTOS REGISTRADOS'!$A$2:$D$82,3,0)</f>
        <v>2016-25817-0048</v>
      </c>
      <c r="D131" s="910"/>
      <c r="E131" s="913" t="str">
        <f>IF(D131=0,"0-0",(VLOOKUP(D131,'CONSOLIDADO PLAN DESARROLLO'!$EL$9:$ET$304,2,0)))</f>
        <v>0-0</v>
      </c>
      <c r="F131" s="916" t="str">
        <f>IF(D131=0,"0-0",(VLOOKUP(D131,'CONSOLIDADO PLAN DESARROLLO'!$EL$9:$ET$304,3,0)))</f>
        <v>0-0</v>
      </c>
      <c r="G131" s="919" t="str">
        <f>IF(D131=0,"0-0",(VLOOKUP(D131,'CONSOLIDADO PLAN DESARROLLO'!$EL$9:$ET$304,4,0)))</f>
        <v>0-0</v>
      </c>
      <c r="H131" s="922" t="str">
        <f>IF(D131=0,"0-0",(VLOOKUP(D131,'CONSOLIDADO PLAN DESARROLLO'!$EL$9:$ET$304,5,0)))</f>
        <v>0-0</v>
      </c>
      <c r="I131" s="925" t="str">
        <f>IF(D131=0,"0-0",(VLOOKUP(D131,'CONSOLIDADO PLAN DESARROLLO'!$EL$9:$ET$304,$R$3,0)))</f>
        <v>0-0</v>
      </c>
      <c r="J131" s="926"/>
      <c r="K131" s="937"/>
      <c r="L131" s="940"/>
      <c r="M131" s="174"/>
      <c r="N131" s="175"/>
      <c r="O131" s="176"/>
      <c r="P131" s="46"/>
      <c r="Q131" s="47"/>
      <c r="R131" s="943"/>
      <c r="S131" s="48"/>
      <c r="T131" s="931"/>
      <c r="U131" s="49"/>
      <c r="V131" s="931"/>
      <c r="W131" s="49"/>
      <c r="X131" s="931"/>
      <c r="Y131" s="49"/>
      <c r="Z131" s="931"/>
      <c r="AA131" s="49"/>
      <c r="AB131" s="931"/>
      <c r="AC131" s="49"/>
      <c r="AD131" s="931"/>
      <c r="AE131" s="49"/>
      <c r="AF131" s="931"/>
      <c r="AG131" s="50"/>
      <c r="AH131" s="862"/>
      <c r="AI131" s="862"/>
      <c r="AJ131" s="934">
        <f>+R131+T131+V131+X131+Z131+AB131+AD131+AF131</f>
        <v>0</v>
      </c>
      <c r="AK131" s="103">
        <f t="shared" ref="AK131:AK136" si="383">AC131+AE131+AG131+S131+U131+W131+Y131+AA131</f>
        <v>0</v>
      </c>
      <c r="AL131" s="51"/>
      <c r="AM131" s="52"/>
      <c r="AN131" s="52"/>
      <c r="AO131" s="52"/>
      <c r="AP131" s="52"/>
      <c r="AQ131" s="52"/>
      <c r="AR131" s="53">
        <f t="shared" ref="AR131:AR136" si="384">SUM(AL131:AQ131)</f>
        <v>0</v>
      </c>
      <c r="AS131" s="54"/>
      <c r="AT131" s="52"/>
      <c r="AU131" s="53">
        <f t="shared" ref="AU131:AU135" si="385">SUM(AS131:AT131)</f>
        <v>0</v>
      </c>
      <c r="AV131" s="54"/>
      <c r="AW131" s="52"/>
      <c r="AX131" s="52"/>
      <c r="AY131" s="52"/>
      <c r="AZ131" s="55"/>
      <c r="BA131" s="56"/>
      <c r="BB131" s="56"/>
      <c r="BC131" s="57"/>
    </row>
    <row r="132" spans="1:55" ht="17.25" hidden="1" customHeight="1" x14ac:dyDescent="0.2">
      <c r="A132" s="902"/>
      <c r="B132" s="904"/>
      <c r="C132" s="907"/>
      <c r="D132" s="910"/>
      <c r="E132" s="914"/>
      <c r="F132" s="916"/>
      <c r="G132" s="919"/>
      <c r="H132" s="922"/>
      <c r="I132" s="927"/>
      <c r="J132" s="928"/>
      <c r="K132" s="937"/>
      <c r="L132" s="941"/>
      <c r="M132" s="174"/>
      <c r="N132" s="175"/>
      <c r="O132" s="176"/>
      <c r="P132" s="46"/>
      <c r="Q132" s="47"/>
      <c r="R132" s="944"/>
      <c r="S132" s="48"/>
      <c r="T132" s="932"/>
      <c r="U132" s="49"/>
      <c r="V132" s="932"/>
      <c r="W132" s="49"/>
      <c r="X132" s="932"/>
      <c r="Y132" s="49"/>
      <c r="Z132" s="932"/>
      <c r="AA132" s="49"/>
      <c r="AB132" s="932"/>
      <c r="AC132" s="49"/>
      <c r="AD132" s="932"/>
      <c r="AE132" s="49"/>
      <c r="AF132" s="932"/>
      <c r="AG132" s="50"/>
      <c r="AH132" s="863"/>
      <c r="AI132" s="863"/>
      <c r="AJ132" s="935"/>
      <c r="AK132" s="103">
        <f t="shared" si="383"/>
        <v>0</v>
      </c>
      <c r="AL132" s="51"/>
      <c r="AM132" s="52"/>
      <c r="AN132" s="52"/>
      <c r="AO132" s="52"/>
      <c r="AP132" s="52"/>
      <c r="AQ132" s="52"/>
      <c r="AR132" s="53">
        <f t="shared" si="384"/>
        <v>0</v>
      </c>
      <c r="AS132" s="54"/>
      <c r="AT132" s="52"/>
      <c r="AU132" s="53">
        <f t="shared" si="385"/>
        <v>0</v>
      </c>
      <c r="AV132" s="54"/>
      <c r="AW132" s="52"/>
      <c r="AX132" s="52"/>
      <c r="AY132" s="52"/>
      <c r="AZ132" s="55"/>
      <c r="BA132" s="56"/>
      <c r="BB132" s="56"/>
      <c r="BC132" s="57"/>
    </row>
    <row r="133" spans="1:55" ht="17.25" hidden="1" customHeight="1" x14ac:dyDescent="0.2">
      <c r="A133" s="902"/>
      <c r="B133" s="904"/>
      <c r="C133" s="907"/>
      <c r="D133" s="910"/>
      <c r="E133" s="914"/>
      <c r="F133" s="916"/>
      <c r="G133" s="919"/>
      <c r="H133" s="922"/>
      <c r="I133" s="927"/>
      <c r="J133" s="928"/>
      <c r="K133" s="937"/>
      <c r="L133" s="941"/>
      <c r="M133" s="174"/>
      <c r="N133" s="175"/>
      <c r="O133" s="176"/>
      <c r="P133" s="46"/>
      <c r="Q133" s="47"/>
      <c r="R133" s="944"/>
      <c r="S133" s="48"/>
      <c r="T133" s="932"/>
      <c r="U133" s="49"/>
      <c r="V133" s="932"/>
      <c r="W133" s="49"/>
      <c r="X133" s="932"/>
      <c r="Y133" s="49"/>
      <c r="Z133" s="932"/>
      <c r="AA133" s="49"/>
      <c r="AB133" s="932"/>
      <c r="AC133" s="49"/>
      <c r="AD133" s="932"/>
      <c r="AE133" s="49"/>
      <c r="AF133" s="932"/>
      <c r="AG133" s="50"/>
      <c r="AH133" s="863"/>
      <c r="AI133" s="863"/>
      <c r="AJ133" s="935"/>
      <c r="AK133" s="103">
        <f t="shared" si="383"/>
        <v>0</v>
      </c>
      <c r="AL133" s="51"/>
      <c r="AM133" s="52"/>
      <c r="AN133" s="52"/>
      <c r="AO133" s="52"/>
      <c r="AP133" s="52"/>
      <c r="AQ133" s="52"/>
      <c r="AR133" s="53">
        <f t="shared" si="384"/>
        <v>0</v>
      </c>
      <c r="AS133" s="54"/>
      <c r="AT133" s="52"/>
      <c r="AU133" s="53">
        <f t="shared" si="385"/>
        <v>0</v>
      </c>
      <c r="AV133" s="54"/>
      <c r="AW133" s="52"/>
      <c r="AX133" s="52"/>
      <c r="AY133" s="52"/>
      <c r="AZ133" s="55"/>
      <c r="BA133" s="56"/>
      <c r="BB133" s="56"/>
      <c r="BC133" s="57"/>
    </row>
    <row r="134" spans="1:55" ht="17.25" hidden="1" customHeight="1" x14ac:dyDescent="0.2">
      <c r="A134" s="902"/>
      <c r="B134" s="904"/>
      <c r="C134" s="907"/>
      <c r="D134" s="910"/>
      <c r="E134" s="914"/>
      <c r="F134" s="916"/>
      <c r="G134" s="919"/>
      <c r="H134" s="922"/>
      <c r="I134" s="927"/>
      <c r="J134" s="928"/>
      <c r="K134" s="937"/>
      <c r="L134" s="941"/>
      <c r="M134" s="174"/>
      <c r="N134" s="175"/>
      <c r="O134" s="176"/>
      <c r="P134" s="46"/>
      <c r="Q134" s="47"/>
      <c r="R134" s="944"/>
      <c r="S134" s="48"/>
      <c r="T134" s="932"/>
      <c r="U134" s="49"/>
      <c r="V134" s="932"/>
      <c r="W134" s="49"/>
      <c r="X134" s="932"/>
      <c r="Y134" s="49"/>
      <c r="Z134" s="932"/>
      <c r="AA134" s="49"/>
      <c r="AB134" s="932"/>
      <c r="AC134" s="49"/>
      <c r="AD134" s="932"/>
      <c r="AE134" s="49"/>
      <c r="AF134" s="932"/>
      <c r="AG134" s="50"/>
      <c r="AH134" s="863"/>
      <c r="AI134" s="863"/>
      <c r="AJ134" s="935"/>
      <c r="AK134" s="103">
        <f t="shared" si="383"/>
        <v>0</v>
      </c>
      <c r="AL134" s="51"/>
      <c r="AM134" s="52"/>
      <c r="AN134" s="52"/>
      <c r="AO134" s="52"/>
      <c r="AP134" s="52"/>
      <c r="AQ134" s="52"/>
      <c r="AR134" s="53">
        <f t="shared" si="384"/>
        <v>0</v>
      </c>
      <c r="AS134" s="54"/>
      <c r="AT134" s="52"/>
      <c r="AU134" s="53">
        <f t="shared" si="385"/>
        <v>0</v>
      </c>
      <c r="AV134" s="54"/>
      <c r="AW134" s="52"/>
      <c r="AX134" s="52"/>
      <c r="AY134" s="52"/>
      <c r="AZ134" s="55"/>
      <c r="BA134" s="56"/>
      <c r="BB134" s="56"/>
      <c r="BC134" s="57"/>
    </row>
    <row r="135" spans="1:55" ht="17.25" hidden="1" customHeight="1" x14ac:dyDescent="0.2">
      <c r="A135" s="902"/>
      <c r="B135" s="904"/>
      <c r="C135" s="907"/>
      <c r="D135" s="910"/>
      <c r="E135" s="914"/>
      <c r="F135" s="916"/>
      <c r="G135" s="919"/>
      <c r="H135" s="922"/>
      <c r="I135" s="927"/>
      <c r="J135" s="928"/>
      <c r="K135" s="937"/>
      <c r="L135" s="941"/>
      <c r="M135" s="174"/>
      <c r="N135" s="175"/>
      <c r="O135" s="176"/>
      <c r="P135" s="46"/>
      <c r="Q135" s="47"/>
      <c r="R135" s="944"/>
      <c r="S135" s="48"/>
      <c r="T135" s="932"/>
      <c r="U135" s="49"/>
      <c r="V135" s="932"/>
      <c r="W135" s="49"/>
      <c r="X135" s="932"/>
      <c r="Y135" s="49"/>
      <c r="Z135" s="932"/>
      <c r="AA135" s="49"/>
      <c r="AB135" s="932"/>
      <c r="AC135" s="49"/>
      <c r="AD135" s="932"/>
      <c r="AE135" s="49"/>
      <c r="AF135" s="932"/>
      <c r="AG135" s="50"/>
      <c r="AH135" s="863"/>
      <c r="AI135" s="863"/>
      <c r="AJ135" s="935"/>
      <c r="AK135" s="103">
        <f t="shared" si="383"/>
        <v>0</v>
      </c>
      <c r="AL135" s="51"/>
      <c r="AM135" s="52"/>
      <c r="AN135" s="52"/>
      <c r="AO135" s="52"/>
      <c r="AP135" s="52"/>
      <c r="AQ135" s="52"/>
      <c r="AR135" s="53">
        <f t="shared" si="384"/>
        <v>0</v>
      </c>
      <c r="AS135" s="54"/>
      <c r="AT135" s="52"/>
      <c r="AU135" s="53">
        <f t="shared" si="385"/>
        <v>0</v>
      </c>
      <c r="AV135" s="54"/>
      <c r="AW135" s="52"/>
      <c r="AX135" s="52"/>
      <c r="AY135" s="52"/>
      <c r="AZ135" s="55"/>
      <c r="BA135" s="56"/>
      <c r="BB135" s="56"/>
      <c r="BC135" s="57"/>
    </row>
    <row r="136" spans="1:55" ht="17.25" hidden="1" customHeight="1" x14ac:dyDescent="0.2">
      <c r="A136" s="902"/>
      <c r="B136" s="905"/>
      <c r="C136" s="908"/>
      <c r="D136" s="911"/>
      <c r="E136" s="914"/>
      <c r="F136" s="917"/>
      <c r="G136" s="920"/>
      <c r="H136" s="923"/>
      <c r="I136" s="927"/>
      <c r="J136" s="928"/>
      <c r="K136" s="938"/>
      <c r="L136" s="941"/>
      <c r="M136" s="177"/>
      <c r="N136" s="178"/>
      <c r="O136" s="179"/>
      <c r="P136" s="106"/>
      <c r="Q136" s="107"/>
      <c r="R136" s="944"/>
      <c r="S136" s="108"/>
      <c r="T136" s="932"/>
      <c r="U136" s="109"/>
      <c r="V136" s="932"/>
      <c r="W136" s="109"/>
      <c r="X136" s="932"/>
      <c r="Y136" s="109"/>
      <c r="Z136" s="932"/>
      <c r="AA136" s="109"/>
      <c r="AB136" s="932"/>
      <c r="AC136" s="109"/>
      <c r="AD136" s="932"/>
      <c r="AE136" s="109"/>
      <c r="AF136" s="932"/>
      <c r="AG136" s="110"/>
      <c r="AH136" s="863"/>
      <c r="AI136" s="863"/>
      <c r="AJ136" s="936"/>
      <c r="AK136" s="103">
        <f t="shared" si="383"/>
        <v>0</v>
      </c>
      <c r="AL136" s="111"/>
      <c r="AM136" s="112"/>
      <c r="AN136" s="112"/>
      <c r="AO136" s="112"/>
      <c r="AP136" s="112"/>
      <c r="AQ136" s="112"/>
      <c r="AR136" s="53">
        <f t="shared" si="384"/>
        <v>0</v>
      </c>
      <c r="AS136" s="113"/>
      <c r="AT136" s="112"/>
      <c r="AU136" s="53">
        <f>SUM(AS136:AT136)</f>
        <v>0</v>
      </c>
      <c r="AV136" s="113"/>
      <c r="AW136" s="112"/>
      <c r="AX136" s="112"/>
      <c r="AY136" s="112"/>
      <c r="AZ136" s="114"/>
      <c r="BA136" s="115"/>
      <c r="BB136" s="115"/>
      <c r="BC136" s="116"/>
    </row>
    <row r="137" spans="1:55" ht="9.9499999999999993" hidden="1" customHeight="1" thickBot="1" x14ac:dyDescent="0.25">
      <c r="A137" s="903"/>
      <c r="B137" s="906"/>
      <c r="C137" s="909"/>
      <c r="D137" s="912"/>
      <c r="E137" s="915"/>
      <c r="F137" s="918"/>
      <c r="G137" s="921"/>
      <c r="H137" s="924"/>
      <c r="I137" s="929"/>
      <c r="J137" s="930"/>
      <c r="K137" s="939"/>
      <c r="L137" s="942"/>
      <c r="M137" s="180"/>
      <c r="N137" s="181"/>
      <c r="O137" s="182"/>
      <c r="P137" s="117"/>
      <c r="Q137" s="117"/>
      <c r="R137" s="945"/>
      <c r="S137" s="183"/>
      <c r="T137" s="933"/>
      <c r="U137" s="184"/>
      <c r="V137" s="933"/>
      <c r="W137" s="184"/>
      <c r="X137" s="933"/>
      <c r="Y137" s="184"/>
      <c r="Z137" s="933"/>
      <c r="AA137" s="184"/>
      <c r="AB137" s="933"/>
      <c r="AC137" s="184"/>
      <c r="AD137" s="933"/>
      <c r="AE137" s="184"/>
      <c r="AF137" s="933"/>
      <c r="AG137" s="185"/>
      <c r="AH137" s="864"/>
      <c r="AI137" s="864"/>
      <c r="AJ137" s="118"/>
      <c r="AK137" s="119"/>
      <c r="AL137" s="186"/>
      <c r="AM137" s="187"/>
      <c r="AN137" s="187"/>
      <c r="AO137" s="187"/>
      <c r="AP137" s="187"/>
      <c r="AQ137" s="187"/>
      <c r="AR137" s="120"/>
      <c r="AS137" s="188"/>
      <c r="AT137" s="187"/>
      <c r="AU137" s="120"/>
      <c r="AV137" s="188"/>
      <c r="AW137" s="187"/>
      <c r="AX137" s="187"/>
      <c r="AY137" s="187"/>
      <c r="AZ137" s="189"/>
      <c r="BA137" s="190"/>
      <c r="BB137" s="190"/>
      <c r="BC137" s="191"/>
    </row>
    <row r="138" spans="1:55" ht="6" hidden="1" customHeight="1" x14ac:dyDescent="0.2">
      <c r="A138" s="156"/>
      <c r="B138" s="192"/>
      <c r="C138" s="192"/>
      <c r="D138" s="192"/>
      <c r="E138" s="192"/>
      <c r="F138" s="192"/>
      <c r="G138" s="192"/>
      <c r="H138" s="192"/>
      <c r="I138" s="946"/>
      <c r="J138" s="946"/>
      <c r="K138" s="192"/>
      <c r="L138" s="192"/>
      <c r="M138" s="192"/>
      <c r="N138" s="192"/>
      <c r="O138" s="192"/>
      <c r="P138" s="192"/>
      <c r="Q138" s="192"/>
      <c r="R138" s="192"/>
      <c r="S138" s="192"/>
      <c r="T138" s="192"/>
      <c r="U138" s="192"/>
      <c r="V138" s="192"/>
      <c r="W138" s="192"/>
      <c r="X138" s="192"/>
      <c r="Y138" s="192"/>
      <c r="Z138" s="192"/>
      <c r="AA138" s="192"/>
      <c r="AB138" s="192"/>
      <c r="AC138" s="192"/>
      <c r="AD138" s="192"/>
      <c r="AE138" s="192"/>
      <c r="AF138" s="192"/>
      <c r="AG138" s="192"/>
      <c r="AH138" s="192"/>
      <c r="AI138" s="192"/>
      <c r="AJ138" s="192"/>
      <c r="AK138" s="193"/>
      <c r="AL138" s="193"/>
      <c r="AM138" s="193"/>
      <c r="AN138" s="193"/>
      <c r="AO138" s="193"/>
      <c r="AP138" s="193"/>
      <c r="AQ138" s="194"/>
      <c r="AR138" s="193"/>
      <c r="AS138" s="193"/>
      <c r="AT138" s="193"/>
      <c r="AU138" s="193"/>
      <c r="AV138" s="193"/>
      <c r="AW138" s="193"/>
      <c r="AX138" s="193"/>
      <c r="AY138" s="193"/>
      <c r="AZ138" s="193"/>
      <c r="BA138" s="193"/>
      <c r="BB138" s="193"/>
      <c r="BC138" s="156"/>
    </row>
    <row r="139" spans="1:55" ht="72" hidden="1" customHeight="1" x14ac:dyDescent="0.2">
      <c r="A139" s="901">
        <v>15</v>
      </c>
      <c r="B139" s="161" t="s">
        <v>1704</v>
      </c>
      <c r="C139" s="162" t="s">
        <v>1705</v>
      </c>
      <c r="D139" s="163" t="s">
        <v>21</v>
      </c>
      <c r="E139" s="163" t="s">
        <v>1891</v>
      </c>
      <c r="F139" s="162" t="s">
        <v>1706</v>
      </c>
      <c r="G139" s="164" t="s">
        <v>1678</v>
      </c>
      <c r="H139" s="164" t="s">
        <v>1679</v>
      </c>
      <c r="I139" s="165" t="s">
        <v>1907</v>
      </c>
      <c r="J139" s="166">
        <f>+$N$3</f>
        <v>2019</v>
      </c>
      <c r="K139" s="164" t="s">
        <v>1924</v>
      </c>
      <c r="L139" s="165" t="s">
        <v>1925</v>
      </c>
      <c r="M139" s="162" t="s">
        <v>1707</v>
      </c>
      <c r="N139" s="162" t="s">
        <v>1708</v>
      </c>
      <c r="O139" s="162" t="s">
        <v>1709</v>
      </c>
      <c r="P139" s="162" t="s">
        <v>1710</v>
      </c>
      <c r="Q139" s="162" t="s">
        <v>1711</v>
      </c>
      <c r="R139" s="167">
        <f t="shared" ref="R139" si="386">SUM(R140:R146)</f>
        <v>0</v>
      </c>
      <c r="S139" s="168">
        <f t="shared" ref="S139" si="387">SUM(S140:S146)</f>
        <v>0</v>
      </c>
      <c r="T139" s="169">
        <f t="shared" ref="T139" si="388">SUM(T140:T146)</f>
        <v>0</v>
      </c>
      <c r="U139" s="170">
        <f t="shared" ref="U139" si="389">SUM(U140:U146)</f>
        <v>0</v>
      </c>
      <c r="V139" s="169">
        <f t="shared" ref="V139" si="390">SUM(V140:V146)</f>
        <v>0</v>
      </c>
      <c r="W139" s="170">
        <f t="shared" ref="W139" si="391">SUM(W140:W146)</f>
        <v>0</v>
      </c>
      <c r="X139" s="169">
        <f t="shared" ref="X139" si="392">SUM(X140:X146)</f>
        <v>0</v>
      </c>
      <c r="Y139" s="170">
        <f t="shared" ref="Y139" si="393">SUM(Y140:Y146)</f>
        <v>0</v>
      </c>
      <c r="Z139" s="169">
        <f t="shared" ref="Z139" si="394">SUM(Z140:Z146)</f>
        <v>0</v>
      </c>
      <c r="AA139" s="170">
        <f t="shared" ref="AA139" si="395">SUM(AA140:AA146)</f>
        <v>0</v>
      </c>
      <c r="AB139" s="169">
        <f t="shared" ref="AB139" si="396">SUM(AB140:AB146)</f>
        <v>0</v>
      </c>
      <c r="AC139" s="170">
        <f t="shared" ref="AC139" si="397">SUM(AC140:AC146)</f>
        <v>0</v>
      </c>
      <c r="AD139" s="169">
        <f t="shared" ref="AD139" si="398">SUM(AD140:AD146)</f>
        <v>0</v>
      </c>
      <c r="AE139" s="170">
        <f t="shared" ref="AE139" si="399">SUM(AE140:AE146)</f>
        <v>0</v>
      </c>
      <c r="AF139" s="169">
        <f t="shared" ref="AF139" si="400">SUM(AF140:AF146)</f>
        <v>0</v>
      </c>
      <c r="AG139" s="171">
        <f t="shared" ref="AG139" si="401">SUM(AG140:AG146)</f>
        <v>0</v>
      </c>
      <c r="AH139" s="861"/>
      <c r="AI139" s="861"/>
      <c r="AJ139" s="172">
        <f t="shared" ref="AJ139" si="402">SUM(AJ140:AJ146)</f>
        <v>0</v>
      </c>
      <c r="AK139" s="173">
        <f t="shared" ref="AK139" si="403">SUM(AK140:AK146)</f>
        <v>0</v>
      </c>
      <c r="AL139" s="41">
        <f t="shared" ref="AL139" si="404">SUM(AL140:AL146)</f>
        <v>0</v>
      </c>
      <c r="AM139" s="42">
        <f t="shared" ref="AM139" si="405">SUM(AM140:AM146)</f>
        <v>0</v>
      </c>
      <c r="AN139" s="42">
        <f t="shared" ref="AN139" si="406">SUM(AN140:AN146)</f>
        <v>0</v>
      </c>
      <c r="AO139" s="42">
        <f t="shared" ref="AO139" si="407">SUM(AO140:AO146)</f>
        <v>0</v>
      </c>
      <c r="AP139" s="42">
        <f t="shared" ref="AP139" si="408">SUM(AP140:AP146)</f>
        <v>0</v>
      </c>
      <c r="AQ139" s="42">
        <f t="shared" ref="AQ139" si="409">SUM(AQ140:AQ146)</f>
        <v>0</v>
      </c>
      <c r="AR139" s="43">
        <f t="shared" ref="AR139" si="410">SUM(AR140:AR146)</f>
        <v>0</v>
      </c>
      <c r="AS139" s="104">
        <f t="shared" ref="AS139" si="411">SUM(AS140:AS146)</f>
        <v>0</v>
      </c>
      <c r="AT139" s="42">
        <f t="shared" ref="AT139" si="412">SUM(AT140:AT146)</f>
        <v>0</v>
      </c>
      <c r="AU139" s="43">
        <f t="shared" ref="AU139" si="413">SUM(AU140:AU146)</f>
        <v>0</v>
      </c>
      <c r="AV139" s="104">
        <f t="shared" ref="AV139" si="414">SUM(AV140:AV146)</f>
        <v>0</v>
      </c>
      <c r="AW139" s="42">
        <f t="shared" ref="AW139" si="415">SUM(AW140:AW146)</f>
        <v>0</v>
      </c>
      <c r="AX139" s="42">
        <f t="shared" ref="AX139" si="416">SUM(AX140:AX146)</f>
        <v>0</v>
      </c>
      <c r="AY139" s="42">
        <f t="shared" ref="AY139" si="417">SUM(AY140:AY146)</f>
        <v>0</v>
      </c>
      <c r="AZ139" s="105">
        <f t="shared" ref="AZ139" si="418">SUM(AZ140:AZ146)</f>
        <v>0</v>
      </c>
      <c r="BA139" s="44" t="s">
        <v>1684</v>
      </c>
      <c r="BB139" s="44" t="s">
        <v>1685</v>
      </c>
      <c r="BC139" s="45" t="s">
        <v>1686</v>
      </c>
    </row>
    <row r="140" spans="1:55" ht="17.25" hidden="1" customHeight="1" x14ac:dyDescent="0.2">
      <c r="A140" s="902"/>
      <c r="B140" s="904" t="str">
        <f>VLOOKUP($D$9,'PROYECTOS REGISTRADOS'!$A$2:$D$82,4,0)</f>
        <v>Fortalecimiento Institucional de la Empresa de Servicios Públicos del Municipio de Tocancipá, Cundinamarca, Centro Oriente</v>
      </c>
      <c r="C140" s="907" t="str">
        <f>VLOOKUP($D$9,'PROYECTOS REGISTRADOS'!$A$2:$D$82,3,0)</f>
        <v>2016-25817-0048</v>
      </c>
      <c r="D140" s="910"/>
      <c r="E140" s="913" t="str">
        <f>IF(D140=0,"0-0",(VLOOKUP(D140,'CONSOLIDADO PLAN DESARROLLO'!$EL$9:$ET$304,2,0)))</f>
        <v>0-0</v>
      </c>
      <c r="F140" s="916" t="str">
        <f>IF(D140=0,"0-0",(VLOOKUP(D140,'CONSOLIDADO PLAN DESARROLLO'!$EL$9:$ET$304,3,0)))</f>
        <v>0-0</v>
      </c>
      <c r="G140" s="919" t="str">
        <f>IF(D140=0,"0-0",(VLOOKUP(D140,'CONSOLIDADO PLAN DESARROLLO'!$EL$9:$ET$304,4,0)))</f>
        <v>0-0</v>
      </c>
      <c r="H140" s="922" t="str">
        <f>IF(D140=0,"0-0",(VLOOKUP(D140,'CONSOLIDADO PLAN DESARROLLO'!$EL$9:$ET$304,5,0)))</f>
        <v>0-0</v>
      </c>
      <c r="I140" s="925" t="str">
        <f>IF(D140=0,"0-0",(VLOOKUP(D140,'CONSOLIDADO PLAN DESARROLLO'!$EL$9:$ET$304,$R$3,0)))</f>
        <v>0-0</v>
      </c>
      <c r="J140" s="926"/>
      <c r="K140" s="937"/>
      <c r="L140" s="940"/>
      <c r="M140" s="174"/>
      <c r="N140" s="175"/>
      <c r="O140" s="176"/>
      <c r="P140" s="46"/>
      <c r="Q140" s="47"/>
      <c r="R140" s="943"/>
      <c r="S140" s="48"/>
      <c r="T140" s="931"/>
      <c r="U140" s="49"/>
      <c r="V140" s="931"/>
      <c r="W140" s="49"/>
      <c r="X140" s="931"/>
      <c r="Y140" s="49"/>
      <c r="Z140" s="931"/>
      <c r="AA140" s="49"/>
      <c r="AB140" s="931"/>
      <c r="AC140" s="49"/>
      <c r="AD140" s="931"/>
      <c r="AE140" s="49"/>
      <c r="AF140" s="931"/>
      <c r="AG140" s="50"/>
      <c r="AH140" s="862"/>
      <c r="AI140" s="862"/>
      <c r="AJ140" s="934">
        <f>+R140+T140+V140+X140+Z140+AB140+AD140+AF140</f>
        <v>0</v>
      </c>
      <c r="AK140" s="103">
        <f t="shared" ref="AK140:AK145" si="419">AC140+AE140+AG140+S140+U140+W140+Y140+AA140</f>
        <v>0</v>
      </c>
      <c r="AL140" s="51"/>
      <c r="AM140" s="52"/>
      <c r="AN140" s="52"/>
      <c r="AO140" s="52"/>
      <c r="AP140" s="52"/>
      <c r="AQ140" s="52"/>
      <c r="AR140" s="53">
        <f t="shared" ref="AR140:AR145" si="420">SUM(AL140:AQ140)</f>
        <v>0</v>
      </c>
      <c r="AS140" s="54"/>
      <c r="AT140" s="52"/>
      <c r="AU140" s="53">
        <f t="shared" ref="AU140:AU144" si="421">SUM(AS140:AT140)</f>
        <v>0</v>
      </c>
      <c r="AV140" s="54"/>
      <c r="AW140" s="52"/>
      <c r="AX140" s="52"/>
      <c r="AY140" s="52"/>
      <c r="AZ140" s="55"/>
      <c r="BA140" s="56"/>
      <c r="BB140" s="56"/>
      <c r="BC140" s="57"/>
    </row>
    <row r="141" spans="1:55" ht="17.25" hidden="1" customHeight="1" x14ac:dyDescent="0.2">
      <c r="A141" s="902"/>
      <c r="B141" s="904"/>
      <c r="C141" s="907"/>
      <c r="D141" s="910"/>
      <c r="E141" s="914"/>
      <c r="F141" s="916"/>
      <c r="G141" s="919"/>
      <c r="H141" s="922"/>
      <c r="I141" s="927"/>
      <c r="J141" s="928"/>
      <c r="K141" s="937"/>
      <c r="L141" s="941"/>
      <c r="M141" s="174"/>
      <c r="N141" s="175"/>
      <c r="O141" s="176"/>
      <c r="P141" s="46"/>
      <c r="Q141" s="47"/>
      <c r="R141" s="944"/>
      <c r="S141" s="48"/>
      <c r="T141" s="932"/>
      <c r="U141" s="49"/>
      <c r="V141" s="932"/>
      <c r="W141" s="49"/>
      <c r="X141" s="932"/>
      <c r="Y141" s="49"/>
      <c r="Z141" s="932"/>
      <c r="AA141" s="49"/>
      <c r="AB141" s="932"/>
      <c r="AC141" s="49"/>
      <c r="AD141" s="932"/>
      <c r="AE141" s="49"/>
      <c r="AF141" s="932"/>
      <c r="AG141" s="50"/>
      <c r="AH141" s="863"/>
      <c r="AI141" s="863"/>
      <c r="AJ141" s="935"/>
      <c r="AK141" s="103">
        <f t="shared" si="419"/>
        <v>0</v>
      </c>
      <c r="AL141" s="51"/>
      <c r="AM141" s="52"/>
      <c r="AN141" s="52"/>
      <c r="AO141" s="52"/>
      <c r="AP141" s="52"/>
      <c r="AQ141" s="52"/>
      <c r="AR141" s="53">
        <f t="shared" si="420"/>
        <v>0</v>
      </c>
      <c r="AS141" s="54"/>
      <c r="AT141" s="52"/>
      <c r="AU141" s="53">
        <f t="shared" si="421"/>
        <v>0</v>
      </c>
      <c r="AV141" s="54"/>
      <c r="AW141" s="52"/>
      <c r="AX141" s="52"/>
      <c r="AY141" s="52"/>
      <c r="AZ141" s="55"/>
      <c r="BA141" s="56"/>
      <c r="BB141" s="56"/>
      <c r="BC141" s="57"/>
    </row>
    <row r="142" spans="1:55" ht="17.25" hidden="1" customHeight="1" x14ac:dyDescent="0.2">
      <c r="A142" s="902"/>
      <c r="B142" s="904"/>
      <c r="C142" s="907"/>
      <c r="D142" s="910"/>
      <c r="E142" s="914"/>
      <c r="F142" s="916"/>
      <c r="G142" s="919"/>
      <c r="H142" s="922"/>
      <c r="I142" s="927"/>
      <c r="J142" s="928"/>
      <c r="K142" s="937"/>
      <c r="L142" s="941"/>
      <c r="M142" s="174"/>
      <c r="N142" s="175"/>
      <c r="O142" s="176"/>
      <c r="P142" s="46"/>
      <c r="Q142" s="47"/>
      <c r="R142" s="944"/>
      <c r="S142" s="48"/>
      <c r="T142" s="932"/>
      <c r="U142" s="49"/>
      <c r="V142" s="932"/>
      <c r="W142" s="49"/>
      <c r="X142" s="932"/>
      <c r="Y142" s="49"/>
      <c r="Z142" s="932"/>
      <c r="AA142" s="49"/>
      <c r="AB142" s="932"/>
      <c r="AC142" s="49"/>
      <c r="AD142" s="932"/>
      <c r="AE142" s="49"/>
      <c r="AF142" s="932"/>
      <c r="AG142" s="50"/>
      <c r="AH142" s="863"/>
      <c r="AI142" s="863"/>
      <c r="AJ142" s="935"/>
      <c r="AK142" s="103">
        <f t="shared" si="419"/>
        <v>0</v>
      </c>
      <c r="AL142" s="51"/>
      <c r="AM142" s="52"/>
      <c r="AN142" s="52"/>
      <c r="AO142" s="52"/>
      <c r="AP142" s="52"/>
      <c r="AQ142" s="52"/>
      <c r="AR142" s="53">
        <f t="shared" si="420"/>
        <v>0</v>
      </c>
      <c r="AS142" s="54"/>
      <c r="AT142" s="52"/>
      <c r="AU142" s="53">
        <f t="shared" si="421"/>
        <v>0</v>
      </c>
      <c r="AV142" s="54"/>
      <c r="AW142" s="52"/>
      <c r="AX142" s="52"/>
      <c r="AY142" s="52"/>
      <c r="AZ142" s="55"/>
      <c r="BA142" s="56"/>
      <c r="BB142" s="56"/>
      <c r="BC142" s="57"/>
    </row>
    <row r="143" spans="1:55" ht="17.25" hidden="1" customHeight="1" x14ac:dyDescent="0.2">
      <c r="A143" s="902"/>
      <c r="B143" s="904"/>
      <c r="C143" s="907"/>
      <c r="D143" s="910"/>
      <c r="E143" s="914"/>
      <c r="F143" s="916"/>
      <c r="G143" s="919"/>
      <c r="H143" s="922"/>
      <c r="I143" s="927"/>
      <c r="J143" s="928"/>
      <c r="K143" s="937"/>
      <c r="L143" s="941"/>
      <c r="M143" s="174"/>
      <c r="N143" s="175"/>
      <c r="O143" s="176"/>
      <c r="P143" s="46"/>
      <c r="Q143" s="47"/>
      <c r="R143" s="944"/>
      <c r="S143" s="48"/>
      <c r="T143" s="932"/>
      <c r="U143" s="49"/>
      <c r="V143" s="932"/>
      <c r="W143" s="49"/>
      <c r="X143" s="932"/>
      <c r="Y143" s="49"/>
      <c r="Z143" s="932"/>
      <c r="AA143" s="49"/>
      <c r="AB143" s="932"/>
      <c r="AC143" s="49"/>
      <c r="AD143" s="932"/>
      <c r="AE143" s="49"/>
      <c r="AF143" s="932"/>
      <c r="AG143" s="50"/>
      <c r="AH143" s="863"/>
      <c r="AI143" s="863"/>
      <c r="AJ143" s="935"/>
      <c r="AK143" s="103">
        <f t="shared" si="419"/>
        <v>0</v>
      </c>
      <c r="AL143" s="51"/>
      <c r="AM143" s="52"/>
      <c r="AN143" s="52"/>
      <c r="AO143" s="52"/>
      <c r="AP143" s="52"/>
      <c r="AQ143" s="52"/>
      <c r="AR143" s="53">
        <f t="shared" si="420"/>
        <v>0</v>
      </c>
      <c r="AS143" s="54"/>
      <c r="AT143" s="52"/>
      <c r="AU143" s="53">
        <f t="shared" si="421"/>
        <v>0</v>
      </c>
      <c r="AV143" s="54"/>
      <c r="AW143" s="52"/>
      <c r="AX143" s="52"/>
      <c r="AY143" s="52"/>
      <c r="AZ143" s="55"/>
      <c r="BA143" s="56"/>
      <c r="BB143" s="56"/>
      <c r="BC143" s="57"/>
    </row>
    <row r="144" spans="1:55" ht="17.25" hidden="1" customHeight="1" x14ac:dyDescent="0.2">
      <c r="A144" s="902"/>
      <c r="B144" s="904"/>
      <c r="C144" s="907"/>
      <c r="D144" s="910"/>
      <c r="E144" s="914"/>
      <c r="F144" s="916"/>
      <c r="G144" s="919"/>
      <c r="H144" s="922"/>
      <c r="I144" s="927"/>
      <c r="J144" s="928"/>
      <c r="K144" s="937"/>
      <c r="L144" s="941"/>
      <c r="M144" s="174"/>
      <c r="N144" s="175"/>
      <c r="O144" s="176"/>
      <c r="P144" s="46"/>
      <c r="Q144" s="47"/>
      <c r="R144" s="944"/>
      <c r="S144" s="48"/>
      <c r="T144" s="932"/>
      <c r="U144" s="49"/>
      <c r="V144" s="932"/>
      <c r="W144" s="49"/>
      <c r="X144" s="932"/>
      <c r="Y144" s="49"/>
      <c r="Z144" s="932"/>
      <c r="AA144" s="49"/>
      <c r="AB144" s="932"/>
      <c r="AC144" s="49"/>
      <c r="AD144" s="932"/>
      <c r="AE144" s="49"/>
      <c r="AF144" s="932"/>
      <c r="AG144" s="50"/>
      <c r="AH144" s="863"/>
      <c r="AI144" s="863"/>
      <c r="AJ144" s="935"/>
      <c r="AK144" s="103">
        <f t="shared" si="419"/>
        <v>0</v>
      </c>
      <c r="AL144" s="51"/>
      <c r="AM144" s="52"/>
      <c r="AN144" s="52"/>
      <c r="AO144" s="52"/>
      <c r="AP144" s="52"/>
      <c r="AQ144" s="52"/>
      <c r="AR144" s="53">
        <f t="shared" si="420"/>
        <v>0</v>
      </c>
      <c r="AS144" s="54"/>
      <c r="AT144" s="52"/>
      <c r="AU144" s="53">
        <f t="shared" si="421"/>
        <v>0</v>
      </c>
      <c r="AV144" s="54"/>
      <c r="AW144" s="52"/>
      <c r="AX144" s="52"/>
      <c r="AY144" s="52"/>
      <c r="AZ144" s="55"/>
      <c r="BA144" s="56"/>
      <c r="BB144" s="56"/>
      <c r="BC144" s="57"/>
    </row>
    <row r="145" spans="1:55" ht="17.25" hidden="1" customHeight="1" x14ac:dyDescent="0.2">
      <c r="A145" s="902"/>
      <c r="B145" s="905"/>
      <c r="C145" s="908"/>
      <c r="D145" s="911"/>
      <c r="E145" s="914"/>
      <c r="F145" s="917"/>
      <c r="G145" s="920"/>
      <c r="H145" s="923"/>
      <c r="I145" s="927"/>
      <c r="J145" s="928"/>
      <c r="K145" s="938"/>
      <c r="L145" s="941"/>
      <c r="M145" s="177"/>
      <c r="N145" s="178"/>
      <c r="O145" s="179"/>
      <c r="P145" s="106"/>
      <c r="Q145" s="107"/>
      <c r="R145" s="944"/>
      <c r="S145" s="108"/>
      <c r="T145" s="932"/>
      <c r="U145" s="109"/>
      <c r="V145" s="932"/>
      <c r="W145" s="109"/>
      <c r="X145" s="932"/>
      <c r="Y145" s="109"/>
      <c r="Z145" s="932"/>
      <c r="AA145" s="109"/>
      <c r="AB145" s="932"/>
      <c r="AC145" s="109"/>
      <c r="AD145" s="932"/>
      <c r="AE145" s="109"/>
      <c r="AF145" s="932"/>
      <c r="AG145" s="110"/>
      <c r="AH145" s="863"/>
      <c r="AI145" s="863"/>
      <c r="AJ145" s="936"/>
      <c r="AK145" s="103">
        <f t="shared" si="419"/>
        <v>0</v>
      </c>
      <c r="AL145" s="111"/>
      <c r="AM145" s="112"/>
      <c r="AN145" s="112"/>
      <c r="AO145" s="112"/>
      <c r="AP145" s="112"/>
      <c r="AQ145" s="112"/>
      <c r="AR145" s="53">
        <f t="shared" si="420"/>
        <v>0</v>
      </c>
      <c r="AS145" s="113"/>
      <c r="AT145" s="112"/>
      <c r="AU145" s="53">
        <f>SUM(AS145:AT145)</f>
        <v>0</v>
      </c>
      <c r="AV145" s="113"/>
      <c r="AW145" s="112"/>
      <c r="AX145" s="112"/>
      <c r="AY145" s="112"/>
      <c r="AZ145" s="114"/>
      <c r="BA145" s="115"/>
      <c r="BB145" s="115"/>
      <c r="BC145" s="116"/>
    </row>
    <row r="146" spans="1:55" ht="9.9499999999999993" hidden="1" customHeight="1" thickBot="1" x14ac:dyDescent="0.25">
      <c r="A146" s="903"/>
      <c r="B146" s="906"/>
      <c r="C146" s="909"/>
      <c r="D146" s="912"/>
      <c r="E146" s="915"/>
      <c r="F146" s="918"/>
      <c r="G146" s="921"/>
      <c r="H146" s="924"/>
      <c r="I146" s="929"/>
      <c r="J146" s="930"/>
      <c r="K146" s="939"/>
      <c r="L146" s="942"/>
      <c r="M146" s="180"/>
      <c r="N146" s="181"/>
      <c r="O146" s="182"/>
      <c r="P146" s="117"/>
      <c r="Q146" s="117"/>
      <c r="R146" s="945"/>
      <c r="S146" s="183"/>
      <c r="T146" s="933"/>
      <c r="U146" s="184"/>
      <c r="V146" s="933"/>
      <c r="W146" s="184"/>
      <c r="X146" s="933"/>
      <c r="Y146" s="184"/>
      <c r="Z146" s="933"/>
      <c r="AA146" s="184"/>
      <c r="AB146" s="933"/>
      <c r="AC146" s="184"/>
      <c r="AD146" s="933"/>
      <c r="AE146" s="184"/>
      <c r="AF146" s="933"/>
      <c r="AG146" s="185"/>
      <c r="AH146" s="864"/>
      <c r="AI146" s="864"/>
      <c r="AJ146" s="118"/>
      <c r="AK146" s="119"/>
      <c r="AL146" s="186"/>
      <c r="AM146" s="187"/>
      <c r="AN146" s="187"/>
      <c r="AO146" s="187"/>
      <c r="AP146" s="187"/>
      <c r="AQ146" s="187"/>
      <c r="AR146" s="120"/>
      <c r="AS146" s="188"/>
      <c r="AT146" s="187"/>
      <c r="AU146" s="120"/>
      <c r="AV146" s="188"/>
      <c r="AW146" s="187"/>
      <c r="AX146" s="187"/>
      <c r="AY146" s="187"/>
      <c r="AZ146" s="189"/>
      <c r="BA146" s="190"/>
      <c r="BB146" s="190"/>
      <c r="BC146" s="191"/>
    </row>
    <row r="147" spans="1:55" ht="6" hidden="1" customHeight="1" x14ac:dyDescent="0.2">
      <c r="A147" s="156"/>
      <c r="B147" s="192"/>
      <c r="C147" s="192"/>
      <c r="D147" s="192"/>
      <c r="E147" s="192"/>
      <c r="F147" s="192"/>
      <c r="G147" s="192"/>
      <c r="H147" s="192"/>
      <c r="I147" s="946"/>
      <c r="J147" s="946"/>
      <c r="K147" s="192"/>
      <c r="L147" s="192"/>
      <c r="M147" s="192"/>
      <c r="N147" s="192"/>
      <c r="O147" s="192"/>
      <c r="P147" s="192"/>
      <c r="Q147" s="192"/>
      <c r="R147" s="192"/>
      <c r="S147" s="192"/>
      <c r="T147" s="192"/>
      <c r="U147" s="192"/>
      <c r="V147" s="192"/>
      <c r="W147" s="192"/>
      <c r="X147" s="192"/>
      <c r="Y147" s="192"/>
      <c r="Z147" s="192"/>
      <c r="AA147" s="192"/>
      <c r="AB147" s="192"/>
      <c r="AC147" s="192"/>
      <c r="AD147" s="192"/>
      <c r="AE147" s="192"/>
      <c r="AF147" s="192"/>
      <c r="AG147" s="192"/>
      <c r="AH147" s="192"/>
      <c r="AI147" s="192"/>
      <c r="AJ147" s="192"/>
      <c r="AK147" s="193"/>
      <c r="AL147" s="193"/>
      <c r="AM147" s="193"/>
      <c r="AN147" s="193"/>
      <c r="AO147" s="193"/>
      <c r="AP147" s="193"/>
      <c r="AQ147" s="194"/>
      <c r="AR147" s="193"/>
      <c r="AS147" s="193"/>
      <c r="AT147" s="193"/>
      <c r="AU147" s="193"/>
      <c r="AV147" s="193"/>
      <c r="AW147" s="193"/>
      <c r="AX147" s="193"/>
      <c r="AY147" s="193"/>
      <c r="AZ147" s="193"/>
      <c r="BA147" s="193"/>
      <c r="BB147" s="193"/>
      <c r="BC147" s="156"/>
    </row>
    <row r="148" spans="1:55" ht="72" hidden="1" customHeight="1" x14ac:dyDescent="0.2">
      <c r="A148" s="901">
        <v>16</v>
      </c>
      <c r="B148" s="161" t="s">
        <v>1704</v>
      </c>
      <c r="C148" s="162" t="s">
        <v>1705</v>
      </c>
      <c r="D148" s="163" t="s">
        <v>21</v>
      </c>
      <c r="E148" s="163" t="s">
        <v>1891</v>
      </c>
      <c r="F148" s="162" t="s">
        <v>1706</v>
      </c>
      <c r="G148" s="164" t="s">
        <v>1678</v>
      </c>
      <c r="H148" s="164" t="s">
        <v>1679</v>
      </c>
      <c r="I148" s="165" t="s">
        <v>1907</v>
      </c>
      <c r="J148" s="166">
        <f>+$N$3</f>
        <v>2019</v>
      </c>
      <c r="K148" s="164" t="s">
        <v>1924</v>
      </c>
      <c r="L148" s="165" t="s">
        <v>1925</v>
      </c>
      <c r="M148" s="162" t="s">
        <v>1707</v>
      </c>
      <c r="N148" s="162" t="s">
        <v>1708</v>
      </c>
      <c r="O148" s="162" t="s">
        <v>1709</v>
      </c>
      <c r="P148" s="162" t="s">
        <v>1710</v>
      </c>
      <c r="Q148" s="162" t="s">
        <v>1711</v>
      </c>
      <c r="R148" s="167">
        <f t="shared" ref="R148" si="422">SUM(R149:R155)</f>
        <v>0</v>
      </c>
      <c r="S148" s="168">
        <f t="shared" ref="S148" si="423">SUM(S149:S155)</f>
        <v>0</v>
      </c>
      <c r="T148" s="169">
        <f t="shared" ref="T148" si="424">SUM(T149:T155)</f>
        <v>0</v>
      </c>
      <c r="U148" s="170">
        <f t="shared" ref="U148" si="425">SUM(U149:U155)</f>
        <v>0</v>
      </c>
      <c r="V148" s="169">
        <f t="shared" ref="V148" si="426">SUM(V149:V155)</f>
        <v>0</v>
      </c>
      <c r="W148" s="170">
        <f t="shared" ref="W148" si="427">SUM(W149:W155)</f>
        <v>0</v>
      </c>
      <c r="X148" s="169">
        <f t="shared" ref="X148" si="428">SUM(X149:X155)</f>
        <v>0</v>
      </c>
      <c r="Y148" s="170">
        <f t="shared" ref="Y148" si="429">SUM(Y149:Y155)</f>
        <v>0</v>
      </c>
      <c r="Z148" s="169">
        <f t="shared" ref="Z148" si="430">SUM(Z149:Z155)</f>
        <v>0</v>
      </c>
      <c r="AA148" s="170">
        <f t="shared" ref="AA148" si="431">SUM(AA149:AA155)</f>
        <v>0</v>
      </c>
      <c r="AB148" s="169">
        <f t="shared" ref="AB148" si="432">SUM(AB149:AB155)</f>
        <v>0</v>
      </c>
      <c r="AC148" s="170">
        <f t="shared" ref="AC148" si="433">SUM(AC149:AC155)</f>
        <v>0</v>
      </c>
      <c r="AD148" s="169">
        <f t="shared" ref="AD148" si="434">SUM(AD149:AD155)</f>
        <v>0</v>
      </c>
      <c r="AE148" s="170">
        <f t="shared" ref="AE148" si="435">SUM(AE149:AE155)</f>
        <v>0</v>
      </c>
      <c r="AF148" s="169">
        <f t="shared" ref="AF148" si="436">SUM(AF149:AF155)</f>
        <v>0</v>
      </c>
      <c r="AG148" s="171">
        <f t="shared" ref="AG148" si="437">SUM(AG149:AG155)</f>
        <v>0</v>
      </c>
      <c r="AH148" s="861"/>
      <c r="AI148" s="861"/>
      <c r="AJ148" s="172">
        <f t="shared" ref="AJ148" si="438">SUM(AJ149:AJ155)</f>
        <v>0</v>
      </c>
      <c r="AK148" s="173">
        <f t="shared" ref="AK148" si="439">SUM(AK149:AK155)</f>
        <v>0</v>
      </c>
      <c r="AL148" s="41">
        <f t="shared" ref="AL148" si="440">SUM(AL149:AL155)</f>
        <v>0</v>
      </c>
      <c r="AM148" s="42">
        <f t="shared" ref="AM148" si="441">SUM(AM149:AM155)</f>
        <v>0</v>
      </c>
      <c r="AN148" s="42">
        <f t="shared" ref="AN148" si="442">SUM(AN149:AN155)</f>
        <v>0</v>
      </c>
      <c r="AO148" s="42">
        <f t="shared" ref="AO148" si="443">SUM(AO149:AO155)</f>
        <v>0</v>
      </c>
      <c r="AP148" s="42">
        <f t="shared" ref="AP148" si="444">SUM(AP149:AP155)</f>
        <v>0</v>
      </c>
      <c r="AQ148" s="42">
        <f t="shared" ref="AQ148" si="445">SUM(AQ149:AQ155)</f>
        <v>0</v>
      </c>
      <c r="AR148" s="43">
        <f t="shared" ref="AR148" si="446">SUM(AR149:AR155)</f>
        <v>0</v>
      </c>
      <c r="AS148" s="104">
        <f t="shared" ref="AS148" si="447">SUM(AS149:AS155)</f>
        <v>0</v>
      </c>
      <c r="AT148" s="42">
        <f t="shared" ref="AT148" si="448">SUM(AT149:AT155)</f>
        <v>0</v>
      </c>
      <c r="AU148" s="43">
        <f t="shared" ref="AU148" si="449">SUM(AU149:AU155)</f>
        <v>0</v>
      </c>
      <c r="AV148" s="104">
        <f t="shared" ref="AV148" si="450">SUM(AV149:AV155)</f>
        <v>0</v>
      </c>
      <c r="AW148" s="42">
        <f t="shared" ref="AW148" si="451">SUM(AW149:AW155)</f>
        <v>0</v>
      </c>
      <c r="AX148" s="42">
        <f t="shared" ref="AX148" si="452">SUM(AX149:AX155)</f>
        <v>0</v>
      </c>
      <c r="AY148" s="42">
        <f t="shared" ref="AY148" si="453">SUM(AY149:AY155)</f>
        <v>0</v>
      </c>
      <c r="AZ148" s="105">
        <f t="shared" ref="AZ148" si="454">SUM(AZ149:AZ155)</f>
        <v>0</v>
      </c>
      <c r="BA148" s="44" t="s">
        <v>1684</v>
      </c>
      <c r="BB148" s="44" t="s">
        <v>1685</v>
      </c>
      <c r="BC148" s="45" t="s">
        <v>1686</v>
      </c>
    </row>
    <row r="149" spans="1:55" ht="17.25" hidden="1" customHeight="1" x14ac:dyDescent="0.2">
      <c r="A149" s="902"/>
      <c r="B149" s="904" t="str">
        <f>VLOOKUP($D$9,'PROYECTOS REGISTRADOS'!$A$2:$D$82,4,0)</f>
        <v>Fortalecimiento Institucional de la Empresa de Servicios Públicos del Municipio de Tocancipá, Cundinamarca, Centro Oriente</v>
      </c>
      <c r="C149" s="907" t="str">
        <f>VLOOKUP($D$9,'PROYECTOS REGISTRADOS'!$A$2:$D$82,3,0)</f>
        <v>2016-25817-0048</v>
      </c>
      <c r="D149" s="910"/>
      <c r="E149" s="913" t="str">
        <f>IF(D149=0,"0-0",(VLOOKUP(D149,'CONSOLIDADO PLAN DESARROLLO'!$EL$9:$ET$304,2,0)))</f>
        <v>0-0</v>
      </c>
      <c r="F149" s="916" t="str">
        <f>IF(D149=0,"0-0",(VLOOKUP(D149,'CONSOLIDADO PLAN DESARROLLO'!$EL$9:$ET$304,3,0)))</f>
        <v>0-0</v>
      </c>
      <c r="G149" s="919" t="str">
        <f>IF(D149=0,"0-0",(VLOOKUP(D149,'CONSOLIDADO PLAN DESARROLLO'!$EL$9:$ET$304,4,0)))</f>
        <v>0-0</v>
      </c>
      <c r="H149" s="922" t="str">
        <f>IF(D149=0,"0-0",(VLOOKUP(D149,'CONSOLIDADO PLAN DESARROLLO'!$EL$9:$ET$304,5,0)))</f>
        <v>0-0</v>
      </c>
      <c r="I149" s="925" t="str">
        <f>IF(D149=0,"0-0",(VLOOKUP(D149,'CONSOLIDADO PLAN DESARROLLO'!$EL$9:$ET$304,$R$3,0)))</f>
        <v>0-0</v>
      </c>
      <c r="J149" s="926"/>
      <c r="K149" s="937"/>
      <c r="L149" s="940"/>
      <c r="M149" s="174"/>
      <c r="N149" s="175"/>
      <c r="O149" s="176"/>
      <c r="P149" s="46"/>
      <c r="Q149" s="47"/>
      <c r="R149" s="943"/>
      <c r="S149" s="48"/>
      <c r="T149" s="931"/>
      <c r="U149" s="49"/>
      <c r="V149" s="931"/>
      <c r="W149" s="49"/>
      <c r="X149" s="931"/>
      <c r="Y149" s="49"/>
      <c r="Z149" s="931"/>
      <c r="AA149" s="49"/>
      <c r="AB149" s="931"/>
      <c r="AC149" s="49"/>
      <c r="AD149" s="931"/>
      <c r="AE149" s="49"/>
      <c r="AF149" s="931"/>
      <c r="AG149" s="50"/>
      <c r="AH149" s="862"/>
      <c r="AI149" s="862"/>
      <c r="AJ149" s="934">
        <f>+R149+T149+V149+X149+Z149+AB149+AD149+AF149</f>
        <v>0</v>
      </c>
      <c r="AK149" s="103">
        <f t="shared" ref="AK149:AK154" si="455">AC149+AE149+AG149+S149+U149+W149+Y149+AA149</f>
        <v>0</v>
      </c>
      <c r="AL149" s="51"/>
      <c r="AM149" s="52"/>
      <c r="AN149" s="52"/>
      <c r="AO149" s="52"/>
      <c r="AP149" s="52"/>
      <c r="AQ149" s="52"/>
      <c r="AR149" s="53">
        <f t="shared" ref="AR149:AR154" si="456">SUM(AL149:AQ149)</f>
        <v>0</v>
      </c>
      <c r="AS149" s="54"/>
      <c r="AT149" s="52"/>
      <c r="AU149" s="53">
        <f t="shared" ref="AU149:AU153" si="457">SUM(AS149:AT149)</f>
        <v>0</v>
      </c>
      <c r="AV149" s="54"/>
      <c r="AW149" s="52"/>
      <c r="AX149" s="52"/>
      <c r="AY149" s="52"/>
      <c r="AZ149" s="55"/>
      <c r="BA149" s="56"/>
      <c r="BB149" s="56"/>
      <c r="BC149" s="57"/>
    </row>
    <row r="150" spans="1:55" ht="17.25" hidden="1" customHeight="1" x14ac:dyDescent="0.2">
      <c r="A150" s="902"/>
      <c r="B150" s="904"/>
      <c r="C150" s="907"/>
      <c r="D150" s="910"/>
      <c r="E150" s="914"/>
      <c r="F150" s="916"/>
      <c r="G150" s="919"/>
      <c r="H150" s="922"/>
      <c r="I150" s="927"/>
      <c r="J150" s="928"/>
      <c r="K150" s="937"/>
      <c r="L150" s="941"/>
      <c r="M150" s="174"/>
      <c r="N150" s="175"/>
      <c r="O150" s="176"/>
      <c r="P150" s="46"/>
      <c r="Q150" s="47"/>
      <c r="R150" s="944"/>
      <c r="S150" s="48"/>
      <c r="T150" s="932"/>
      <c r="U150" s="49"/>
      <c r="V150" s="932"/>
      <c r="W150" s="49"/>
      <c r="X150" s="932"/>
      <c r="Y150" s="49"/>
      <c r="Z150" s="932"/>
      <c r="AA150" s="49"/>
      <c r="AB150" s="932"/>
      <c r="AC150" s="49"/>
      <c r="AD150" s="932"/>
      <c r="AE150" s="49"/>
      <c r="AF150" s="932"/>
      <c r="AG150" s="50"/>
      <c r="AH150" s="863"/>
      <c r="AI150" s="863"/>
      <c r="AJ150" s="935"/>
      <c r="AK150" s="103">
        <f t="shared" si="455"/>
        <v>0</v>
      </c>
      <c r="AL150" s="51"/>
      <c r="AM150" s="52"/>
      <c r="AN150" s="52"/>
      <c r="AO150" s="52"/>
      <c r="AP150" s="52"/>
      <c r="AQ150" s="52"/>
      <c r="AR150" s="53">
        <f t="shared" si="456"/>
        <v>0</v>
      </c>
      <c r="AS150" s="54"/>
      <c r="AT150" s="52"/>
      <c r="AU150" s="53">
        <f t="shared" si="457"/>
        <v>0</v>
      </c>
      <c r="AV150" s="54"/>
      <c r="AW150" s="52"/>
      <c r="AX150" s="52"/>
      <c r="AY150" s="52"/>
      <c r="AZ150" s="55"/>
      <c r="BA150" s="56"/>
      <c r="BB150" s="56"/>
      <c r="BC150" s="57"/>
    </row>
    <row r="151" spans="1:55" ht="17.25" hidden="1" customHeight="1" x14ac:dyDescent="0.2">
      <c r="A151" s="902"/>
      <c r="B151" s="904"/>
      <c r="C151" s="907"/>
      <c r="D151" s="910"/>
      <c r="E151" s="914"/>
      <c r="F151" s="916"/>
      <c r="G151" s="919"/>
      <c r="H151" s="922"/>
      <c r="I151" s="927"/>
      <c r="J151" s="928"/>
      <c r="K151" s="937"/>
      <c r="L151" s="941"/>
      <c r="M151" s="174"/>
      <c r="N151" s="175"/>
      <c r="O151" s="176"/>
      <c r="P151" s="46"/>
      <c r="Q151" s="47"/>
      <c r="R151" s="944"/>
      <c r="S151" s="48"/>
      <c r="T151" s="932"/>
      <c r="U151" s="49"/>
      <c r="V151" s="932"/>
      <c r="W151" s="49"/>
      <c r="X151" s="932"/>
      <c r="Y151" s="49"/>
      <c r="Z151" s="932"/>
      <c r="AA151" s="49"/>
      <c r="AB151" s="932"/>
      <c r="AC151" s="49"/>
      <c r="AD151" s="932"/>
      <c r="AE151" s="49"/>
      <c r="AF151" s="932"/>
      <c r="AG151" s="50"/>
      <c r="AH151" s="863"/>
      <c r="AI151" s="863"/>
      <c r="AJ151" s="935"/>
      <c r="AK151" s="103">
        <f t="shared" si="455"/>
        <v>0</v>
      </c>
      <c r="AL151" s="51"/>
      <c r="AM151" s="52"/>
      <c r="AN151" s="52"/>
      <c r="AO151" s="52"/>
      <c r="AP151" s="52"/>
      <c r="AQ151" s="52"/>
      <c r="AR151" s="53">
        <f t="shared" si="456"/>
        <v>0</v>
      </c>
      <c r="AS151" s="54"/>
      <c r="AT151" s="52"/>
      <c r="AU151" s="53">
        <f t="shared" si="457"/>
        <v>0</v>
      </c>
      <c r="AV151" s="54"/>
      <c r="AW151" s="52"/>
      <c r="AX151" s="52"/>
      <c r="AY151" s="52"/>
      <c r="AZ151" s="55"/>
      <c r="BA151" s="56"/>
      <c r="BB151" s="56"/>
      <c r="BC151" s="57"/>
    </row>
    <row r="152" spans="1:55" ht="17.25" hidden="1" customHeight="1" x14ac:dyDescent="0.2">
      <c r="A152" s="902"/>
      <c r="B152" s="904"/>
      <c r="C152" s="907"/>
      <c r="D152" s="910"/>
      <c r="E152" s="914"/>
      <c r="F152" s="916"/>
      <c r="G152" s="919"/>
      <c r="H152" s="922"/>
      <c r="I152" s="927"/>
      <c r="J152" s="928"/>
      <c r="K152" s="937"/>
      <c r="L152" s="941"/>
      <c r="M152" s="174"/>
      <c r="N152" s="175"/>
      <c r="O152" s="176"/>
      <c r="P152" s="46"/>
      <c r="Q152" s="47"/>
      <c r="R152" s="944"/>
      <c r="S152" s="48"/>
      <c r="T152" s="932"/>
      <c r="U152" s="49"/>
      <c r="V152" s="932"/>
      <c r="W152" s="49"/>
      <c r="X152" s="932"/>
      <c r="Y152" s="49"/>
      <c r="Z152" s="932"/>
      <c r="AA152" s="49"/>
      <c r="AB152" s="932"/>
      <c r="AC152" s="49"/>
      <c r="AD152" s="932"/>
      <c r="AE152" s="49"/>
      <c r="AF152" s="932"/>
      <c r="AG152" s="50"/>
      <c r="AH152" s="863"/>
      <c r="AI152" s="863"/>
      <c r="AJ152" s="935"/>
      <c r="AK152" s="103">
        <f t="shared" si="455"/>
        <v>0</v>
      </c>
      <c r="AL152" s="51"/>
      <c r="AM152" s="52"/>
      <c r="AN152" s="52"/>
      <c r="AO152" s="52"/>
      <c r="AP152" s="52"/>
      <c r="AQ152" s="52"/>
      <c r="AR152" s="53">
        <f t="shared" si="456"/>
        <v>0</v>
      </c>
      <c r="AS152" s="54"/>
      <c r="AT152" s="52"/>
      <c r="AU152" s="53">
        <f t="shared" si="457"/>
        <v>0</v>
      </c>
      <c r="AV152" s="54"/>
      <c r="AW152" s="52"/>
      <c r="AX152" s="52"/>
      <c r="AY152" s="52"/>
      <c r="AZ152" s="55"/>
      <c r="BA152" s="56"/>
      <c r="BB152" s="56"/>
      <c r="BC152" s="57"/>
    </row>
    <row r="153" spans="1:55" ht="17.25" hidden="1" customHeight="1" x14ac:dyDescent="0.2">
      <c r="A153" s="902"/>
      <c r="B153" s="904"/>
      <c r="C153" s="907"/>
      <c r="D153" s="910"/>
      <c r="E153" s="914"/>
      <c r="F153" s="916"/>
      <c r="G153" s="919"/>
      <c r="H153" s="922"/>
      <c r="I153" s="927"/>
      <c r="J153" s="928"/>
      <c r="K153" s="937"/>
      <c r="L153" s="941"/>
      <c r="M153" s="174"/>
      <c r="N153" s="175"/>
      <c r="O153" s="176"/>
      <c r="P153" s="46"/>
      <c r="Q153" s="47"/>
      <c r="R153" s="944"/>
      <c r="S153" s="48"/>
      <c r="T153" s="932"/>
      <c r="U153" s="49"/>
      <c r="V153" s="932"/>
      <c r="W153" s="49"/>
      <c r="X153" s="932"/>
      <c r="Y153" s="49"/>
      <c r="Z153" s="932"/>
      <c r="AA153" s="49"/>
      <c r="AB153" s="932"/>
      <c r="AC153" s="49"/>
      <c r="AD153" s="932"/>
      <c r="AE153" s="49"/>
      <c r="AF153" s="932"/>
      <c r="AG153" s="50"/>
      <c r="AH153" s="863"/>
      <c r="AI153" s="863"/>
      <c r="AJ153" s="935"/>
      <c r="AK153" s="103">
        <f t="shared" si="455"/>
        <v>0</v>
      </c>
      <c r="AL153" s="51"/>
      <c r="AM153" s="52"/>
      <c r="AN153" s="52"/>
      <c r="AO153" s="52"/>
      <c r="AP153" s="52"/>
      <c r="AQ153" s="52"/>
      <c r="AR153" s="53">
        <f t="shared" si="456"/>
        <v>0</v>
      </c>
      <c r="AS153" s="54"/>
      <c r="AT153" s="52"/>
      <c r="AU153" s="53">
        <f t="shared" si="457"/>
        <v>0</v>
      </c>
      <c r="AV153" s="54"/>
      <c r="AW153" s="52"/>
      <c r="AX153" s="52"/>
      <c r="AY153" s="52"/>
      <c r="AZ153" s="55"/>
      <c r="BA153" s="56"/>
      <c r="BB153" s="56"/>
      <c r="BC153" s="57"/>
    </row>
    <row r="154" spans="1:55" ht="17.25" hidden="1" customHeight="1" x14ac:dyDescent="0.2">
      <c r="A154" s="902"/>
      <c r="B154" s="905"/>
      <c r="C154" s="908"/>
      <c r="D154" s="911"/>
      <c r="E154" s="914"/>
      <c r="F154" s="917"/>
      <c r="G154" s="920"/>
      <c r="H154" s="923"/>
      <c r="I154" s="927"/>
      <c r="J154" s="928"/>
      <c r="K154" s="938"/>
      <c r="L154" s="941"/>
      <c r="M154" s="177"/>
      <c r="N154" s="178"/>
      <c r="O154" s="179"/>
      <c r="P154" s="106"/>
      <c r="Q154" s="107"/>
      <c r="R154" s="944"/>
      <c r="S154" s="108"/>
      <c r="T154" s="932"/>
      <c r="U154" s="109"/>
      <c r="V154" s="932"/>
      <c r="W154" s="109"/>
      <c r="X154" s="932"/>
      <c r="Y154" s="109"/>
      <c r="Z154" s="932"/>
      <c r="AA154" s="109"/>
      <c r="AB154" s="932"/>
      <c r="AC154" s="109"/>
      <c r="AD154" s="932"/>
      <c r="AE154" s="109"/>
      <c r="AF154" s="932"/>
      <c r="AG154" s="110"/>
      <c r="AH154" s="863"/>
      <c r="AI154" s="863"/>
      <c r="AJ154" s="936"/>
      <c r="AK154" s="103">
        <f t="shared" si="455"/>
        <v>0</v>
      </c>
      <c r="AL154" s="111"/>
      <c r="AM154" s="112"/>
      <c r="AN154" s="112"/>
      <c r="AO154" s="112"/>
      <c r="AP154" s="112"/>
      <c r="AQ154" s="112"/>
      <c r="AR154" s="53">
        <f t="shared" si="456"/>
        <v>0</v>
      </c>
      <c r="AS154" s="113"/>
      <c r="AT154" s="112"/>
      <c r="AU154" s="53">
        <f>SUM(AS154:AT154)</f>
        <v>0</v>
      </c>
      <c r="AV154" s="113"/>
      <c r="AW154" s="112"/>
      <c r="AX154" s="112"/>
      <c r="AY154" s="112"/>
      <c r="AZ154" s="114"/>
      <c r="BA154" s="115"/>
      <c r="BB154" s="115"/>
      <c r="BC154" s="116"/>
    </row>
    <row r="155" spans="1:55" ht="9.9499999999999993" hidden="1" customHeight="1" thickBot="1" x14ac:dyDescent="0.25">
      <c r="A155" s="903"/>
      <c r="B155" s="906"/>
      <c r="C155" s="909"/>
      <c r="D155" s="912"/>
      <c r="E155" s="915"/>
      <c r="F155" s="918"/>
      <c r="G155" s="921"/>
      <c r="H155" s="924"/>
      <c r="I155" s="929"/>
      <c r="J155" s="930"/>
      <c r="K155" s="939"/>
      <c r="L155" s="942"/>
      <c r="M155" s="180"/>
      <c r="N155" s="181"/>
      <c r="O155" s="182"/>
      <c r="P155" s="117"/>
      <c r="Q155" s="117"/>
      <c r="R155" s="945"/>
      <c r="S155" s="183"/>
      <c r="T155" s="933"/>
      <c r="U155" s="184"/>
      <c r="V155" s="933"/>
      <c r="W155" s="184"/>
      <c r="X155" s="933"/>
      <c r="Y155" s="184"/>
      <c r="Z155" s="933"/>
      <c r="AA155" s="184"/>
      <c r="AB155" s="933"/>
      <c r="AC155" s="184"/>
      <c r="AD155" s="933"/>
      <c r="AE155" s="184"/>
      <c r="AF155" s="933"/>
      <c r="AG155" s="185"/>
      <c r="AH155" s="864"/>
      <c r="AI155" s="864"/>
      <c r="AJ155" s="118"/>
      <c r="AK155" s="119"/>
      <c r="AL155" s="186"/>
      <c r="AM155" s="187"/>
      <c r="AN155" s="187"/>
      <c r="AO155" s="187"/>
      <c r="AP155" s="187"/>
      <c r="AQ155" s="187"/>
      <c r="AR155" s="120"/>
      <c r="AS155" s="188"/>
      <c r="AT155" s="187"/>
      <c r="AU155" s="120"/>
      <c r="AV155" s="188"/>
      <c r="AW155" s="187"/>
      <c r="AX155" s="187"/>
      <c r="AY155" s="187"/>
      <c r="AZ155" s="189"/>
      <c r="BA155" s="190"/>
      <c r="BB155" s="190"/>
      <c r="BC155" s="191"/>
    </row>
    <row r="156" spans="1:55" ht="6" hidden="1" customHeight="1" x14ac:dyDescent="0.2">
      <c r="A156" s="156"/>
      <c r="B156" s="192"/>
      <c r="C156" s="192"/>
      <c r="D156" s="192"/>
      <c r="E156" s="192"/>
      <c r="F156" s="192"/>
      <c r="G156" s="192"/>
      <c r="H156" s="192"/>
      <c r="I156" s="946"/>
      <c r="J156" s="946"/>
      <c r="K156" s="192"/>
      <c r="L156" s="192"/>
      <c r="M156" s="192"/>
      <c r="N156" s="192"/>
      <c r="O156" s="192"/>
      <c r="P156" s="192"/>
      <c r="Q156" s="192"/>
      <c r="R156" s="192"/>
      <c r="S156" s="192"/>
      <c r="T156" s="192"/>
      <c r="U156" s="192"/>
      <c r="V156" s="192"/>
      <c r="W156" s="192"/>
      <c r="X156" s="192"/>
      <c r="Y156" s="192"/>
      <c r="Z156" s="192"/>
      <c r="AA156" s="192"/>
      <c r="AB156" s="192"/>
      <c r="AC156" s="192"/>
      <c r="AD156" s="192"/>
      <c r="AE156" s="192"/>
      <c r="AF156" s="192"/>
      <c r="AG156" s="192"/>
      <c r="AH156" s="192"/>
      <c r="AI156" s="192"/>
      <c r="AJ156" s="192"/>
      <c r="AK156" s="193"/>
      <c r="AL156" s="193"/>
      <c r="AM156" s="193"/>
      <c r="AN156" s="193"/>
      <c r="AO156" s="193"/>
      <c r="AP156" s="193"/>
      <c r="AQ156" s="194"/>
      <c r="AR156" s="193"/>
      <c r="AS156" s="193"/>
      <c r="AT156" s="193"/>
      <c r="AU156" s="193"/>
      <c r="AV156" s="193"/>
      <c r="AW156" s="193"/>
      <c r="AX156" s="193"/>
      <c r="AY156" s="193"/>
      <c r="AZ156" s="193"/>
      <c r="BA156" s="193"/>
      <c r="BB156" s="193"/>
      <c r="BC156" s="156"/>
    </row>
    <row r="157" spans="1:55" ht="72" hidden="1" customHeight="1" x14ac:dyDescent="0.2">
      <c r="A157" s="901">
        <v>17</v>
      </c>
      <c r="B157" s="161" t="s">
        <v>1704</v>
      </c>
      <c r="C157" s="162" t="s">
        <v>1705</v>
      </c>
      <c r="D157" s="163" t="s">
        <v>21</v>
      </c>
      <c r="E157" s="163" t="s">
        <v>1891</v>
      </c>
      <c r="F157" s="162" t="s">
        <v>1706</v>
      </c>
      <c r="G157" s="164" t="s">
        <v>1678</v>
      </c>
      <c r="H157" s="164" t="s">
        <v>1679</v>
      </c>
      <c r="I157" s="165" t="s">
        <v>1907</v>
      </c>
      <c r="J157" s="166">
        <f>+$N$3</f>
        <v>2019</v>
      </c>
      <c r="K157" s="164" t="s">
        <v>1924</v>
      </c>
      <c r="L157" s="165" t="s">
        <v>1925</v>
      </c>
      <c r="M157" s="162" t="s">
        <v>1707</v>
      </c>
      <c r="N157" s="162" t="s">
        <v>1708</v>
      </c>
      <c r="O157" s="162" t="s">
        <v>1709</v>
      </c>
      <c r="P157" s="162" t="s">
        <v>1710</v>
      </c>
      <c r="Q157" s="162" t="s">
        <v>1711</v>
      </c>
      <c r="R157" s="167">
        <f t="shared" ref="R157" si="458">SUM(R158:R164)</f>
        <v>0</v>
      </c>
      <c r="S157" s="168">
        <f t="shared" ref="S157" si="459">SUM(S158:S164)</f>
        <v>0</v>
      </c>
      <c r="T157" s="169">
        <f t="shared" ref="T157" si="460">SUM(T158:T164)</f>
        <v>0</v>
      </c>
      <c r="U157" s="170">
        <f t="shared" ref="U157" si="461">SUM(U158:U164)</f>
        <v>0</v>
      </c>
      <c r="V157" s="169">
        <f t="shared" ref="V157" si="462">SUM(V158:V164)</f>
        <v>0</v>
      </c>
      <c r="W157" s="170">
        <f t="shared" ref="W157" si="463">SUM(W158:W164)</f>
        <v>0</v>
      </c>
      <c r="X157" s="169">
        <f t="shared" ref="X157" si="464">SUM(X158:X164)</f>
        <v>0</v>
      </c>
      <c r="Y157" s="170">
        <f t="shared" ref="Y157" si="465">SUM(Y158:Y164)</f>
        <v>0</v>
      </c>
      <c r="Z157" s="169">
        <f t="shared" ref="Z157" si="466">SUM(Z158:Z164)</f>
        <v>0</v>
      </c>
      <c r="AA157" s="170">
        <f t="shared" ref="AA157" si="467">SUM(AA158:AA164)</f>
        <v>0</v>
      </c>
      <c r="AB157" s="169">
        <f t="shared" ref="AB157" si="468">SUM(AB158:AB164)</f>
        <v>0</v>
      </c>
      <c r="AC157" s="170">
        <f t="shared" ref="AC157" si="469">SUM(AC158:AC164)</f>
        <v>0</v>
      </c>
      <c r="AD157" s="169">
        <f t="shared" ref="AD157" si="470">SUM(AD158:AD164)</f>
        <v>0</v>
      </c>
      <c r="AE157" s="170">
        <f t="shared" ref="AE157" si="471">SUM(AE158:AE164)</f>
        <v>0</v>
      </c>
      <c r="AF157" s="169">
        <f t="shared" ref="AF157" si="472">SUM(AF158:AF164)</f>
        <v>0</v>
      </c>
      <c r="AG157" s="171">
        <f t="shared" ref="AG157" si="473">SUM(AG158:AG164)</f>
        <v>0</v>
      </c>
      <c r="AH157" s="861"/>
      <c r="AI157" s="861"/>
      <c r="AJ157" s="172">
        <f t="shared" ref="AJ157" si="474">SUM(AJ158:AJ164)</f>
        <v>0</v>
      </c>
      <c r="AK157" s="173">
        <f t="shared" ref="AK157" si="475">SUM(AK158:AK164)</f>
        <v>0</v>
      </c>
      <c r="AL157" s="41">
        <f t="shared" ref="AL157" si="476">SUM(AL158:AL164)</f>
        <v>0</v>
      </c>
      <c r="AM157" s="42">
        <f t="shared" ref="AM157" si="477">SUM(AM158:AM164)</f>
        <v>0</v>
      </c>
      <c r="AN157" s="42">
        <f t="shared" ref="AN157" si="478">SUM(AN158:AN164)</f>
        <v>0</v>
      </c>
      <c r="AO157" s="42">
        <f t="shared" ref="AO157" si="479">SUM(AO158:AO164)</f>
        <v>0</v>
      </c>
      <c r="AP157" s="42">
        <f t="shared" ref="AP157" si="480">SUM(AP158:AP164)</f>
        <v>0</v>
      </c>
      <c r="AQ157" s="42">
        <f t="shared" ref="AQ157" si="481">SUM(AQ158:AQ164)</f>
        <v>0</v>
      </c>
      <c r="AR157" s="43">
        <f t="shared" ref="AR157" si="482">SUM(AR158:AR164)</f>
        <v>0</v>
      </c>
      <c r="AS157" s="104">
        <f t="shared" ref="AS157" si="483">SUM(AS158:AS164)</f>
        <v>0</v>
      </c>
      <c r="AT157" s="42">
        <f t="shared" ref="AT157" si="484">SUM(AT158:AT164)</f>
        <v>0</v>
      </c>
      <c r="AU157" s="43">
        <f t="shared" ref="AU157" si="485">SUM(AU158:AU164)</f>
        <v>0</v>
      </c>
      <c r="AV157" s="104">
        <f t="shared" ref="AV157" si="486">SUM(AV158:AV164)</f>
        <v>0</v>
      </c>
      <c r="AW157" s="42">
        <f t="shared" ref="AW157" si="487">SUM(AW158:AW164)</f>
        <v>0</v>
      </c>
      <c r="AX157" s="42">
        <f t="shared" ref="AX157" si="488">SUM(AX158:AX164)</f>
        <v>0</v>
      </c>
      <c r="AY157" s="42">
        <f t="shared" ref="AY157" si="489">SUM(AY158:AY164)</f>
        <v>0</v>
      </c>
      <c r="AZ157" s="105">
        <f t="shared" ref="AZ157" si="490">SUM(AZ158:AZ164)</f>
        <v>0</v>
      </c>
      <c r="BA157" s="44" t="s">
        <v>1684</v>
      </c>
      <c r="BB157" s="44" t="s">
        <v>1685</v>
      </c>
      <c r="BC157" s="45" t="s">
        <v>1686</v>
      </c>
    </row>
    <row r="158" spans="1:55" ht="17.25" hidden="1" customHeight="1" x14ac:dyDescent="0.2">
      <c r="A158" s="902"/>
      <c r="B158" s="904" t="str">
        <f>VLOOKUP($D$9,'PROYECTOS REGISTRADOS'!$A$2:$D$82,4,0)</f>
        <v>Fortalecimiento Institucional de la Empresa de Servicios Públicos del Municipio de Tocancipá, Cundinamarca, Centro Oriente</v>
      </c>
      <c r="C158" s="907" t="str">
        <f>VLOOKUP($D$9,'PROYECTOS REGISTRADOS'!$A$2:$D$82,3,0)</f>
        <v>2016-25817-0048</v>
      </c>
      <c r="D158" s="910"/>
      <c r="E158" s="913" t="str">
        <f>IF(D158=0,"0-0",(VLOOKUP(D158,'CONSOLIDADO PLAN DESARROLLO'!$EL$9:$ET$304,2,0)))</f>
        <v>0-0</v>
      </c>
      <c r="F158" s="916" t="str">
        <f>IF(D158=0,"0-0",(VLOOKUP(D158,'CONSOLIDADO PLAN DESARROLLO'!$EL$9:$ET$304,3,0)))</f>
        <v>0-0</v>
      </c>
      <c r="G158" s="919" t="str">
        <f>IF(D158=0,"0-0",(VLOOKUP(D158,'CONSOLIDADO PLAN DESARROLLO'!$EL$9:$ET$304,4,0)))</f>
        <v>0-0</v>
      </c>
      <c r="H158" s="922" t="str">
        <f>IF(D158=0,"0-0",(VLOOKUP(D158,'CONSOLIDADO PLAN DESARROLLO'!$EL$9:$ET$304,5,0)))</f>
        <v>0-0</v>
      </c>
      <c r="I158" s="925" t="str">
        <f>IF(D158=0,"0-0",(VLOOKUP(D158,'CONSOLIDADO PLAN DESARROLLO'!$EL$9:$ET$304,$R$3,0)))</f>
        <v>0-0</v>
      </c>
      <c r="J158" s="926"/>
      <c r="K158" s="937"/>
      <c r="L158" s="940"/>
      <c r="M158" s="174"/>
      <c r="N158" s="175"/>
      <c r="O158" s="176"/>
      <c r="P158" s="46"/>
      <c r="Q158" s="47"/>
      <c r="R158" s="943"/>
      <c r="S158" s="48"/>
      <c r="T158" s="931"/>
      <c r="U158" s="49"/>
      <c r="V158" s="931"/>
      <c r="W158" s="49"/>
      <c r="X158" s="931"/>
      <c r="Y158" s="49"/>
      <c r="Z158" s="931"/>
      <c r="AA158" s="49"/>
      <c r="AB158" s="931"/>
      <c r="AC158" s="49"/>
      <c r="AD158" s="931"/>
      <c r="AE158" s="49"/>
      <c r="AF158" s="931"/>
      <c r="AG158" s="50"/>
      <c r="AH158" s="862"/>
      <c r="AI158" s="862"/>
      <c r="AJ158" s="934">
        <f>+R158+T158+V158+X158+Z158+AB158+AD158+AF158</f>
        <v>0</v>
      </c>
      <c r="AK158" s="103">
        <f t="shared" ref="AK158:AK163" si="491">AC158+AE158+AG158+S158+U158+W158+Y158+AA158</f>
        <v>0</v>
      </c>
      <c r="AL158" s="51"/>
      <c r="AM158" s="52"/>
      <c r="AN158" s="52"/>
      <c r="AO158" s="52"/>
      <c r="AP158" s="52"/>
      <c r="AQ158" s="52"/>
      <c r="AR158" s="53">
        <f t="shared" ref="AR158:AR163" si="492">SUM(AL158:AQ158)</f>
        <v>0</v>
      </c>
      <c r="AS158" s="54"/>
      <c r="AT158" s="52"/>
      <c r="AU158" s="53">
        <f t="shared" ref="AU158:AU162" si="493">SUM(AS158:AT158)</f>
        <v>0</v>
      </c>
      <c r="AV158" s="54"/>
      <c r="AW158" s="52"/>
      <c r="AX158" s="52"/>
      <c r="AY158" s="52"/>
      <c r="AZ158" s="55"/>
      <c r="BA158" s="56"/>
      <c r="BB158" s="56"/>
      <c r="BC158" s="57"/>
    </row>
    <row r="159" spans="1:55" ht="17.25" hidden="1" customHeight="1" x14ac:dyDescent="0.2">
      <c r="A159" s="902"/>
      <c r="B159" s="904"/>
      <c r="C159" s="907"/>
      <c r="D159" s="910"/>
      <c r="E159" s="914"/>
      <c r="F159" s="916"/>
      <c r="G159" s="919"/>
      <c r="H159" s="922"/>
      <c r="I159" s="927"/>
      <c r="J159" s="928"/>
      <c r="K159" s="937"/>
      <c r="L159" s="941"/>
      <c r="M159" s="174"/>
      <c r="N159" s="175"/>
      <c r="O159" s="176"/>
      <c r="P159" s="46"/>
      <c r="Q159" s="47"/>
      <c r="R159" s="944"/>
      <c r="S159" s="48"/>
      <c r="T159" s="932"/>
      <c r="U159" s="49"/>
      <c r="V159" s="932"/>
      <c r="W159" s="49"/>
      <c r="X159" s="932"/>
      <c r="Y159" s="49"/>
      <c r="Z159" s="932"/>
      <c r="AA159" s="49"/>
      <c r="AB159" s="932"/>
      <c r="AC159" s="49"/>
      <c r="AD159" s="932"/>
      <c r="AE159" s="49"/>
      <c r="AF159" s="932"/>
      <c r="AG159" s="50"/>
      <c r="AH159" s="863"/>
      <c r="AI159" s="863"/>
      <c r="AJ159" s="935"/>
      <c r="AK159" s="103">
        <f t="shared" si="491"/>
        <v>0</v>
      </c>
      <c r="AL159" s="51"/>
      <c r="AM159" s="52"/>
      <c r="AN159" s="52"/>
      <c r="AO159" s="52"/>
      <c r="AP159" s="52"/>
      <c r="AQ159" s="52"/>
      <c r="AR159" s="53">
        <f t="shared" si="492"/>
        <v>0</v>
      </c>
      <c r="AS159" s="54"/>
      <c r="AT159" s="52"/>
      <c r="AU159" s="53">
        <f t="shared" si="493"/>
        <v>0</v>
      </c>
      <c r="AV159" s="54"/>
      <c r="AW159" s="52"/>
      <c r="AX159" s="52"/>
      <c r="AY159" s="52"/>
      <c r="AZ159" s="55"/>
      <c r="BA159" s="56"/>
      <c r="BB159" s="56"/>
      <c r="BC159" s="57"/>
    </row>
    <row r="160" spans="1:55" ht="17.25" hidden="1" customHeight="1" x14ac:dyDescent="0.2">
      <c r="A160" s="902"/>
      <c r="B160" s="904"/>
      <c r="C160" s="907"/>
      <c r="D160" s="910"/>
      <c r="E160" s="914"/>
      <c r="F160" s="916"/>
      <c r="G160" s="919"/>
      <c r="H160" s="922"/>
      <c r="I160" s="927"/>
      <c r="J160" s="928"/>
      <c r="K160" s="937"/>
      <c r="L160" s="941"/>
      <c r="M160" s="174"/>
      <c r="N160" s="175"/>
      <c r="O160" s="176"/>
      <c r="P160" s="46"/>
      <c r="Q160" s="47"/>
      <c r="R160" s="944"/>
      <c r="S160" s="48"/>
      <c r="T160" s="932"/>
      <c r="U160" s="49"/>
      <c r="V160" s="932"/>
      <c r="W160" s="49"/>
      <c r="X160" s="932"/>
      <c r="Y160" s="49"/>
      <c r="Z160" s="932"/>
      <c r="AA160" s="49"/>
      <c r="AB160" s="932"/>
      <c r="AC160" s="49"/>
      <c r="AD160" s="932"/>
      <c r="AE160" s="49"/>
      <c r="AF160" s="932"/>
      <c r="AG160" s="50"/>
      <c r="AH160" s="863"/>
      <c r="AI160" s="863"/>
      <c r="AJ160" s="935"/>
      <c r="AK160" s="103">
        <f t="shared" si="491"/>
        <v>0</v>
      </c>
      <c r="AL160" s="51"/>
      <c r="AM160" s="52"/>
      <c r="AN160" s="52"/>
      <c r="AO160" s="52"/>
      <c r="AP160" s="52"/>
      <c r="AQ160" s="52"/>
      <c r="AR160" s="53">
        <f t="shared" si="492"/>
        <v>0</v>
      </c>
      <c r="AS160" s="54"/>
      <c r="AT160" s="52"/>
      <c r="AU160" s="53">
        <f t="shared" si="493"/>
        <v>0</v>
      </c>
      <c r="AV160" s="54"/>
      <c r="AW160" s="52"/>
      <c r="AX160" s="52"/>
      <c r="AY160" s="52"/>
      <c r="AZ160" s="55"/>
      <c r="BA160" s="56"/>
      <c r="BB160" s="56"/>
      <c r="BC160" s="57"/>
    </row>
    <row r="161" spans="1:55" ht="17.25" hidden="1" customHeight="1" x14ac:dyDescent="0.2">
      <c r="A161" s="902"/>
      <c r="B161" s="904"/>
      <c r="C161" s="907"/>
      <c r="D161" s="910"/>
      <c r="E161" s="914"/>
      <c r="F161" s="916"/>
      <c r="G161" s="919"/>
      <c r="H161" s="922"/>
      <c r="I161" s="927"/>
      <c r="J161" s="928"/>
      <c r="K161" s="937"/>
      <c r="L161" s="941"/>
      <c r="M161" s="174"/>
      <c r="N161" s="175"/>
      <c r="O161" s="176"/>
      <c r="P161" s="46"/>
      <c r="Q161" s="47"/>
      <c r="R161" s="944"/>
      <c r="S161" s="48"/>
      <c r="T161" s="932"/>
      <c r="U161" s="49"/>
      <c r="V161" s="932"/>
      <c r="W161" s="49"/>
      <c r="X161" s="932"/>
      <c r="Y161" s="49"/>
      <c r="Z161" s="932"/>
      <c r="AA161" s="49"/>
      <c r="AB161" s="932"/>
      <c r="AC161" s="49"/>
      <c r="AD161" s="932"/>
      <c r="AE161" s="49"/>
      <c r="AF161" s="932"/>
      <c r="AG161" s="50"/>
      <c r="AH161" s="863"/>
      <c r="AI161" s="863"/>
      <c r="AJ161" s="935"/>
      <c r="AK161" s="103">
        <f t="shared" si="491"/>
        <v>0</v>
      </c>
      <c r="AL161" s="51"/>
      <c r="AM161" s="52"/>
      <c r="AN161" s="52"/>
      <c r="AO161" s="52"/>
      <c r="AP161" s="52"/>
      <c r="AQ161" s="52"/>
      <c r="AR161" s="53">
        <f t="shared" si="492"/>
        <v>0</v>
      </c>
      <c r="AS161" s="54"/>
      <c r="AT161" s="52"/>
      <c r="AU161" s="53">
        <f t="shared" si="493"/>
        <v>0</v>
      </c>
      <c r="AV161" s="54"/>
      <c r="AW161" s="52"/>
      <c r="AX161" s="52"/>
      <c r="AY161" s="52"/>
      <c r="AZ161" s="55"/>
      <c r="BA161" s="56"/>
      <c r="BB161" s="56"/>
      <c r="BC161" s="57"/>
    </row>
    <row r="162" spans="1:55" ht="17.25" hidden="1" customHeight="1" x14ac:dyDescent="0.2">
      <c r="A162" s="902"/>
      <c r="B162" s="904"/>
      <c r="C162" s="907"/>
      <c r="D162" s="910"/>
      <c r="E162" s="914"/>
      <c r="F162" s="916"/>
      <c r="G162" s="919"/>
      <c r="H162" s="922"/>
      <c r="I162" s="927"/>
      <c r="J162" s="928"/>
      <c r="K162" s="937"/>
      <c r="L162" s="941"/>
      <c r="M162" s="174"/>
      <c r="N162" s="175"/>
      <c r="O162" s="176"/>
      <c r="P162" s="46"/>
      <c r="Q162" s="47"/>
      <c r="R162" s="944"/>
      <c r="S162" s="48"/>
      <c r="T162" s="932"/>
      <c r="U162" s="49"/>
      <c r="V162" s="932"/>
      <c r="W162" s="49"/>
      <c r="X162" s="932"/>
      <c r="Y162" s="49"/>
      <c r="Z162" s="932"/>
      <c r="AA162" s="49"/>
      <c r="AB162" s="932"/>
      <c r="AC162" s="49"/>
      <c r="AD162" s="932"/>
      <c r="AE162" s="49"/>
      <c r="AF162" s="932"/>
      <c r="AG162" s="50"/>
      <c r="AH162" s="863"/>
      <c r="AI162" s="863"/>
      <c r="AJ162" s="935"/>
      <c r="AK162" s="103">
        <f t="shared" si="491"/>
        <v>0</v>
      </c>
      <c r="AL162" s="51"/>
      <c r="AM162" s="52"/>
      <c r="AN162" s="52"/>
      <c r="AO162" s="52"/>
      <c r="AP162" s="52"/>
      <c r="AQ162" s="52"/>
      <c r="AR162" s="53">
        <f t="shared" si="492"/>
        <v>0</v>
      </c>
      <c r="AS162" s="54"/>
      <c r="AT162" s="52"/>
      <c r="AU162" s="53">
        <f t="shared" si="493"/>
        <v>0</v>
      </c>
      <c r="AV162" s="54"/>
      <c r="AW162" s="52"/>
      <c r="AX162" s="52"/>
      <c r="AY162" s="52"/>
      <c r="AZ162" s="55"/>
      <c r="BA162" s="56"/>
      <c r="BB162" s="56"/>
      <c r="BC162" s="57"/>
    </row>
    <row r="163" spans="1:55" ht="17.25" hidden="1" customHeight="1" x14ac:dyDescent="0.2">
      <c r="A163" s="902"/>
      <c r="B163" s="905"/>
      <c r="C163" s="908"/>
      <c r="D163" s="911"/>
      <c r="E163" s="914"/>
      <c r="F163" s="917"/>
      <c r="G163" s="920"/>
      <c r="H163" s="923"/>
      <c r="I163" s="927"/>
      <c r="J163" s="928"/>
      <c r="K163" s="938"/>
      <c r="L163" s="941"/>
      <c r="M163" s="177"/>
      <c r="N163" s="178"/>
      <c r="O163" s="179"/>
      <c r="P163" s="106"/>
      <c r="Q163" s="107"/>
      <c r="R163" s="944"/>
      <c r="S163" s="108"/>
      <c r="T163" s="932"/>
      <c r="U163" s="109"/>
      <c r="V163" s="932"/>
      <c r="W163" s="109"/>
      <c r="X163" s="932"/>
      <c r="Y163" s="109"/>
      <c r="Z163" s="932"/>
      <c r="AA163" s="109"/>
      <c r="AB163" s="932"/>
      <c r="AC163" s="109"/>
      <c r="AD163" s="932"/>
      <c r="AE163" s="109"/>
      <c r="AF163" s="932"/>
      <c r="AG163" s="110"/>
      <c r="AH163" s="863"/>
      <c r="AI163" s="863"/>
      <c r="AJ163" s="936"/>
      <c r="AK163" s="103">
        <f t="shared" si="491"/>
        <v>0</v>
      </c>
      <c r="AL163" s="111"/>
      <c r="AM163" s="112"/>
      <c r="AN163" s="112"/>
      <c r="AO163" s="112"/>
      <c r="AP163" s="112"/>
      <c r="AQ163" s="112"/>
      <c r="AR163" s="53">
        <f t="shared" si="492"/>
        <v>0</v>
      </c>
      <c r="AS163" s="113"/>
      <c r="AT163" s="112"/>
      <c r="AU163" s="53">
        <f>SUM(AS163:AT163)</f>
        <v>0</v>
      </c>
      <c r="AV163" s="113"/>
      <c r="AW163" s="112"/>
      <c r="AX163" s="112"/>
      <c r="AY163" s="112"/>
      <c r="AZ163" s="114"/>
      <c r="BA163" s="115"/>
      <c r="BB163" s="115"/>
      <c r="BC163" s="116"/>
    </row>
    <row r="164" spans="1:55" ht="9.9499999999999993" hidden="1" customHeight="1" thickBot="1" x14ac:dyDescent="0.25">
      <c r="A164" s="903"/>
      <c r="B164" s="906"/>
      <c r="C164" s="909"/>
      <c r="D164" s="912"/>
      <c r="E164" s="915"/>
      <c r="F164" s="918"/>
      <c r="G164" s="921"/>
      <c r="H164" s="924"/>
      <c r="I164" s="929"/>
      <c r="J164" s="930"/>
      <c r="K164" s="939"/>
      <c r="L164" s="942"/>
      <c r="M164" s="180"/>
      <c r="N164" s="181"/>
      <c r="O164" s="182"/>
      <c r="P164" s="117"/>
      <c r="Q164" s="117"/>
      <c r="R164" s="945"/>
      <c r="S164" s="183"/>
      <c r="T164" s="933"/>
      <c r="U164" s="184"/>
      <c r="V164" s="933"/>
      <c r="W164" s="184"/>
      <c r="X164" s="933"/>
      <c r="Y164" s="184"/>
      <c r="Z164" s="933"/>
      <c r="AA164" s="184"/>
      <c r="AB164" s="933"/>
      <c r="AC164" s="184"/>
      <c r="AD164" s="933"/>
      <c r="AE164" s="184"/>
      <c r="AF164" s="933"/>
      <c r="AG164" s="185"/>
      <c r="AH164" s="864"/>
      <c r="AI164" s="864"/>
      <c r="AJ164" s="118"/>
      <c r="AK164" s="119"/>
      <c r="AL164" s="186"/>
      <c r="AM164" s="187"/>
      <c r="AN164" s="187"/>
      <c r="AO164" s="187"/>
      <c r="AP164" s="187"/>
      <c r="AQ164" s="187"/>
      <c r="AR164" s="120"/>
      <c r="AS164" s="188"/>
      <c r="AT164" s="187"/>
      <c r="AU164" s="120"/>
      <c r="AV164" s="188"/>
      <c r="AW164" s="187"/>
      <c r="AX164" s="187"/>
      <c r="AY164" s="187"/>
      <c r="AZ164" s="189"/>
      <c r="BA164" s="190"/>
      <c r="BB164" s="190"/>
      <c r="BC164" s="191"/>
    </row>
    <row r="165" spans="1:55" ht="6" hidden="1" customHeight="1" x14ac:dyDescent="0.2">
      <c r="A165" s="156"/>
      <c r="B165" s="192"/>
      <c r="C165" s="192"/>
      <c r="D165" s="192"/>
      <c r="E165" s="192"/>
      <c r="F165" s="192"/>
      <c r="G165" s="192"/>
      <c r="H165" s="192"/>
      <c r="I165" s="946"/>
      <c r="J165" s="946"/>
      <c r="K165" s="192"/>
      <c r="L165" s="192"/>
      <c r="M165" s="192"/>
      <c r="N165" s="192"/>
      <c r="O165" s="192"/>
      <c r="P165" s="192"/>
      <c r="Q165" s="192"/>
      <c r="R165" s="192"/>
      <c r="S165" s="192"/>
      <c r="T165" s="192"/>
      <c r="U165" s="192"/>
      <c r="V165" s="192"/>
      <c r="W165" s="192"/>
      <c r="X165" s="192"/>
      <c r="Y165" s="192"/>
      <c r="Z165" s="192"/>
      <c r="AA165" s="192"/>
      <c r="AB165" s="192"/>
      <c r="AC165" s="192"/>
      <c r="AD165" s="192"/>
      <c r="AE165" s="192"/>
      <c r="AF165" s="192"/>
      <c r="AG165" s="192"/>
      <c r="AH165" s="192"/>
      <c r="AI165" s="192"/>
      <c r="AJ165" s="192"/>
      <c r="AK165" s="193"/>
      <c r="AL165" s="193"/>
      <c r="AM165" s="193"/>
      <c r="AN165" s="193"/>
      <c r="AO165" s="193"/>
      <c r="AP165" s="193"/>
      <c r="AQ165" s="194"/>
      <c r="AR165" s="193"/>
      <c r="AS165" s="193"/>
      <c r="AT165" s="193"/>
      <c r="AU165" s="193"/>
      <c r="AV165" s="193"/>
      <c r="AW165" s="193"/>
      <c r="AX165" s="193"/>
      <c r="AY165" s="193"/>
      <c r="AZ165" s="193"/>
      <c r="BA165" s="193"/>
      <c r="BB165" s="193"/>
      <c r="BC165" s="156"/>
    </row>
    <row r="166" spans="1:55" ht="72" hidden="1" customHeight="1" x14ac:dyDescent="0.2">
      <c r="A166" s="901">
        <v>18</v>
      </c>
      <c r="B166" s="161" t="s">
        <v>1704</v>
      </c>
      <c r="C166" s="162" t="s">
        <v>1705</v>
      </c>
      <c r="D166" s="163" t="s">
        <v>21</v>
      </c>
      <c r="E166" s="163" t="s">
        <v>1891</v>
      </c>
      <c r="F166" s="162" t="s">
        <v>1706</v>
      </c>
      <c r="G166" s="164" t="s">
        <v>1678</v>
      </c>
      <c r="H166" s="164" t="s">
        <v>1679</v>
      </c>
      <c r="I166" s="165" t="s">
        <v>1907</v>
      </c>
      <c r="J166" s="166">
        <f>+$N$3</f>
        <v>2019</v>
      </c>
      <c r="K166" s="164" t="s">
        <v>1924</v>
      </c>
      <c r="L166" s="165" t="s">
        <v>1925</v>
      </c>
      <c r="M166" s="162" t="s">
        <v>1707</v>
      </c>
      <c r="N166" s="162" t="s">
        <v>1708</v>
      </c>
      <c r="O166" s="162" t="s">
        <v>1709</v>
      </c>
      <c r="P166" s="162" t="s">
        <v>1710</v>
      </c>
      <c r="Q166" s="162" t="s">
        <v>1711</v>
      </c>
      <c r="R166" s="167">
        <f t="shared" ref="R166" si="494">SUM(R167:R173)</f>
        <v>0</v>
      </c>
      <c r="S166" s="168">
        <f t="shared" ref="S166" si="495">SUM(S167:S173)</f>
        <v>0</v>
      </c>
      <c r="T166" s="169">
        <f t="shared" ref="T166" si="496">SUM(T167:T173)</f>
        <v>0</v>
      </c>
      <c r="U166" s="170">
        <f t="shared" ref="U166" si="497">SUM(U167:U173)</f>
        <v>0</v>
      </c>
      <c r="V166" s="169">
        <f t="shared" ref="V166" si="498">SUM(V167:V173)</f>
        <v>0</v>
      </c>
      <c r="W166" s="170">
        <f t="shared" ref="W166" si="499">SUM(W167:W173)</f>
        <v>0</v>
      </c>
      <c r="X166" s="169">
        <f t="shared" ref="X166" si="500">SUM(X167:X173)</f>
        <v>0</v>
      </c>
      <c r="Y166" s="170">
        <f t="shared" ref="Y166" si="501">SUM(Y167:Y173)</f>
        <v>0</v>
      </c>
      <c r="Z166" s="169">
        <f t="shared" ref="Z166" si="502">SUM(Z167:Z173)</f>
        <v>0</v>
      </c>
      <c r="AA166" s="170">
        <f t="shared" ref="AA166" si="503">SUM(AA167:AA173)</f>
        <v>0</v>
      </c>
      <c r="AB166" s="169">
        <f t="shared" ref="AB166" si="504">SUM(AB167:AB173)</f>
        <v>0</v>
      </c>
      <c r="AC166" s="170">
        <f t="shared" ref="AC166" si="505">SUM(AC167:AC173)</f>
        <v>0</v>
      </c>
      <c r="AD166" s="169">
        <f t="shared" ref="AD166" si="506">SUM(AD167:AD173)</f>
        <v>0</v>
      </c>
      <c r="AE166" s="170">
        <f t="shared" ref="AE166" si="507">SUM(AE167:AE173)</f>
        <v>0</v>
      </c>
      <c r="AF166" s="169">
        <f t="shared" ref="AF166" si="508">SUM(AF167:AF173)</f>
        <v>0</v>
      </c>
      <c r="AG166" s="171">
        <f t="shared" ref="AG166" si="509">SUM(AG167:AG173)</f>
        <v>0</v>
      </c>
      <c r="AH166" s="861"/>
      <c r="AI166" s="861"/>
      <c r="AJ166" s="172">
        <f t="shared" ref="AJ166" si="510">SUM(AJ167:AJ173)</f>
        <v>0</v>
      </c>
      <c r="AK166" s="173">
        <f t="shared" ref="AK166" si="511">SUM(AK167:AK173)</f>
        <v>0</v>
      </c>
      <c r="AL166" s="41">
        <f t="shared" ref="AL166" si="512">SUM(AL167:AL173)</f>
        <v>0</v>
      </c>
      <c r="AM166" s="42">
        <f t="shared" ref="AM166" si="513">SUM(AM167:AM173)</f>
        <v>0</v>
      </c>
      <c r="AN166" s="42">
        <f t="shared" ref="AN166" si="514">SUM(AN167:AN173)</f>
        <v>0</v>
      </c>
      <c r="AO166" s="42">
        <f t="shared" ref="AO166" si="515">SUM(AO167:AO173)</f>
        <v>0</v>
      </c>
      <c r="AP166" s="42">
        <f t="shared" ref="AP166" si="516">SUM(AP167:AP173)</f>
        <v>0</v>
      </c>
      <c r="AQ166" s="42">
        <f t="shared" ref="AQ166" si="517">SUM(AQ167:AQ173)</f>
        <v>0</v>
      </c>
      <c r="AR166" s="43">
        <f t="shared" ref="AR166" si="518">SUM(AR167:AR173)</f>
        <v>0</v>
      </c>
      <c r="AS166" s="104">
        <f t="shared" ref="AS166" si="519">SUM(AS167:AS173)</f>
        <v>0</v>
      </c>
      <c r="AT166" s="42">
        <f t="shared" ref="AT166" si="520">SUM(AT167:AT173)</f>
        <v>0</v>
      </c>
      <c r="AU166" s="43">
        <f t="shared" ref="AU166" si="521">SUM(AU167:AU173)</f>
        <v>0</v>
      </c>
      <c r="AV166" s="104">
        <f t="shared" ref="AV166" si="522">SUM(AV167:AV173)</f>
        <v>0</v>
      </c>
      <c r="AW166" s="42">
        <f t="shared" ref="AW166" si="523">SUM(AW167:AW173)</f>
        <v>0</v>
      </c>
      <c r="AX166" s="42">
        <f t="shared" ref="AX166" si="524">SUM(AX167:AX173)</f>
        <v>0</v>
      </c>
      <c r="AY166" s="42">
        <f t="shared" ref="AY166" si="525">SUM(AY167:AY173)</f>
        <v>0</v>
      </c>
      <c r="AZ166" s="105">
        <f t="shared" ref="AZ166" si="526">SUM(AZ167:AZ173)</f>
        <v>0</v>
      </c>
      <c r="BA166" s="44" t="s">
        <v>1684</v>
      </c>
      <c r="BB166" s="44" t="s">
        <v>1685</v>
      </c>
      <c r="BC166" s="45" t="s">
        <v>1686</v>
      </c>
    </row>
    <row r="167" spans="1:55" ht="17.25" hidden="1" customHeight="1" x14ac:dyDescent="0.2">
      <c r="A167" s="902"/>
      <c r="B167" s="904" t="str">
        <f>VLOOKUP($D$9,'PROYECTOS REGISTRADOS'!$A$2:$D$82,4,0)</f>
        <v>Fortalecimiento Institucional de la Empresa de Servicios Públicos del Municipio de Tocancipá, Cundinamarca, Centro Oriente</v>
      </c>
      <c r="C167" s="907" t="str">
        <f>VLOOKUP($D$9,'PROYECTOS REGISTRADOS'!$A$2:$D$82,3,0)</f>
        <v>2016-25817-0048</v>
      </c>
      <c r="D167" s="910"/>
      <c r="E167" s="913" t="str">
        <f>IF(D167=0,"0-0",(VLOOKUP(D167,'CONSOLIDADO PLAN DESARROLLO'!$EL$9:$ET$304,2,0)))</f>
        <v>0-0</v>
      </c>
      <c r="F167" s="916" t="str">
        <f>IF(D167=0,"0-0",(VLOOKUP(D167,'CONSOLIDADO PLAN DESARROLLO'!$EL$9:$ET$304,3,0)))</f>
        <v>0-0</v>
      </c>
      <c r="G167" s="919" t="str">
        <f>IF(D167=0,"0-0",(VLOOKUP(D167,'CONSOLIDADO PLAN DESARROLLO'!$EL$9:$ET$304,4,0)))</f>
        <v>0-0</v>
      </c>
      <c r="H167" s="922" t="str">
        <f>IF(D167=0,"0-0",(VLOOKUP(D167,'CONSOLIDADO PLAN DESARROLLO'!$EL$9:$ET$304,5,0)))</f>
        <v>0-0</v>
      </c>
      <c r="I167" s="925" t="str">
        <f>IF(D167=0,"0-0",(VLOOKUP(D167,'CONSOLIDADO PLAN DESARROLLO'!$EL$9:$ET$304,$R$3,0)))</f>
        <v>0-0</v>
      </c>
      <c r="J167" s="926"/>
      <c r="K167" s="937"/>
      <c r="L167" s="940"/>
      <c r="M167" s="174"/>
      <c r="N167" s="175"/>
      <c r="O167" s="176"/>
      <c r="P167" s="46"/>
      <c r="Q167" s="47"/>
      <c r="R167" s="943"/>
      <c r="S167" s="48"/>
      <c r="T167" s="931"/>
      <c r="U167" s="49"/>
      <c r="V167" s="931"/>
      <c r="W167" s="49"/>
      <c r="X167" s="931"/>
      <c r="Y167" s="49"/>
      <c r="Z167" s="931"/>
      <c r="AA167" s="49"/>
      <c r="AB167" s="931"/>
      <c r="AC167" s="49"/>
      <c r="AD167" s="931"/>
      <c r="AE167" s="49"/>
      <c r="AF167" s="931"/>
      <c r="AG167" s="50"/>
      <c r="AH167" s="862"/>
      <c r="AI167" s="862"/>
      <c r="AJ167" s="934">
        <f>+R167+T167+V167+X167+Z167+AB167+AD167+AF167</f>
        <v>0</v>
      </c>
      <c r="AK167" s="103">
        <f t="shared" ref="AK167:AK172" si="527">AC167+AE167+AG167+S167+U167+W167+Y167+AA167</f>
        <v>0</v>
      </c>
      <c r="AL167" s="51"/>
      <c r="AM167" s="52"/>
      <c r="AN167" s="52"/>
      <c r="AO167" s="52"/>
      <c r="AP167" s="52"/>
      <c r="AQ167" s="52"/>
      <c r="AR167" s="53">
        <f t="shared" ref="AR167:AR172" si="528">SUM(AL167:AQ167)</f>
        <v>0</v>
      </c>
      <c r="AS167" s="54"/>
      <c r="AT167" s="52"/>
      <c r="AU167" s="53">
        <f t="shared" ref="AU167:AU171" si="529">SUM(AS167:AT167)</f>
        <v>0</v>
      </c>
      <c r="AV167" s="54"/>
      <c r="AW167" s="52"/>
      <c r="AX167" s="52"/>
      <c r="AY167" s="52"/>
      <c r="AZ167" s="55"/>
      <c r="BA167" s="56"/>
      <c r="BB167" s="56"/>
      <c r="BC167" s="57"/>
    </row>
    <row r="168" spans="1:55" ht="17.25" hidden="1" customHeight="1" x14ac:dyDescent="0.2">
      <c r="A168" s="902"/>
      <c r="B168" s="904"/>
      <c r="C168" s="907"/>
      <c r="D168" s="910"/>
      <c r="E168" s="914"/>
      <c r="F168" s="916"/>
      <c r="G168" s="919"/>
      <c r="H168" s="922"/>
      <c r="I168" s="927"/>
      <c r="J168" s="928"/>
      <c r="K168" s="937"/>
      <c r="L168" s="941"/>
      <c r="M168" s="174"/>
      <c r="N168" s="175"/>
      <c r="O168" s="176"/>
      <c r="P168" s="46"/>
      <c r="Q168" s="47"/>
      <c r="R168" s="944"/>
      <c r="S168" s="48"/>
      <c r="T168" s="932"/>
      <c r="U168" s="49"/>
      <c r="V168" s="932"/>
      <c r="W168" s="49"/>
      <c r="X168" s="932"/>
      <c r="Y168" s="49"/>
      <c r="Z168" s="932"/>
      <c r="AA168" s="49"/>
      <c r="AB168" s="932"/>
      <c r="AC168" s="49"/>
      <c r="AD168" s="932"/>
      <c r="AE168" s="49"/>
      <c r="AF168" s="932"/>
      <c r="AG168" s="50"/>
      <c r="AH168" s="863"/>
      <c r="AI168" s="863"/>
      <c r="AJ168" s="935"/>
      <c r="AK168" s="103">
        <f t="shared" si="527"/>
        <v>0</v>
      </c>
      <c r="AL168" s="51"/>
      <c r="AM168" s="52"/>
      <c r="AN168" s="52"/>
      <c r="AO168" s="52"/>
      <c r="AP168" s="52"/>
      <c r="AQ168" s="52"/>
      <c r="AR168" s="53">
        <f t="shared" si="528"/>
        <v>0</v>
      </c>
      <c r="AS168" s="54"/>
      <c r="AT168" s="52"/>
      <c r="AU168" s="53">
        <f t="shared" si="529"/>
        <v>0</v>
      </c>
      <c r="AV168" s="54"/>
      <c r="AW168" s="52"/>
      <c r="AX168" s="52"/>
      <c r="AY168" s="52"/>
      <c r="AZ168" s="55"/>
      <c r="BA168" s="56"/>
      <c r="BB168" s="56"/>
      <c r="BC168" s="57"/>
    </row>
    <row r="169" spans="1:55" ht="17.25" hidden="1" customHeight="1" x14ac:dyDescent="0.2">
      <c r="A169" s="902"/>
      <c r="B169" s="904"/>
      <c r="C169" s="907"/>
      <c r="D169" s="910"/>
      <c r="E169" s="914"/>
      <c r="F169" s="916"/>
      <c r="G169" s="919"/>
      <c r="H169" s="922"/>
      <c r="I169" s="927"/>
      <c r="J169" s="928"/>
      <c r="K169" s="937"/>
      <c r="L169" s="941"/>
      <c r="M169" s="174"/>
      <c r="N169" s="175"/>
      <c r="O169" s="176"/>
      <c r="P169" s="46"/>
      <c r="Q169" s="47"/>
      <c r="R169" s="944"/>
      <c r="S169" s="48"/>
      <c r="T169" s="932"/>
      <c r="U169" s="49"/>
      <c r="V169" s="932"/>
      <c r="W169" s="49"/>
      <c r="X169" s="932"/>
      <c r="Y169" s="49"/>
      <c r="Z169" s="932"/>
      <c r="AA169" s="49"/>
      <c r="AB169" s="932"/>
      <c r="AC169" s="49"/>
      <c r="AD169" s="932"/>
      <c r="AE169" s="49"/>
      <c r="AF169" s="932"/>
      <c r="AG169" s="50"/>
      <c r="AH169" s="863"/>
      <c r="AI169" s="863"/>
      <c r="AJ169" s="935"/>
      <c r="AK169" s="103">
        <f t="shared" si="527"/>
        <v>0</v>
      </c>
      <c r="AL169" s="51"/>
      <c r="AM169" s="52"/>
      <c r="AN169" s="52"/>
      <c r="AO169" s="52"/>
      <c r="AP169" s="52"/>
      <c r="AQ169" s="52"/>
      <c r="AR169" s="53">
        <f t="shared" si="528"/>
        <v>0</v>
      </c>
      <c r="AS169" s="54"/>
      <c r="AT169" s="52"/>
      <c r="AU169" s="53">
        <f t="shared" si="529"/>
        <v>0</v>
      </c>
      <c r="AV169" s="54"/>
      <c r="AW169" s="52"/>
      <c r="AX169" s="52"/>
      <c r="AY169" s="52"/>
      <c r="AZ169" s="55"/>
      <c r="BA169" s="56"/>
      <c r="BB169" s="56"/>
      <c r="BC169" s="57"/>
    </row>
    <row r="170" spans="1:55" ht="17.25" hidden="1" customHeight="1" x14ac:dyDescent="0.2">
      <c r="A170" s="902"/>
      <c r="B170" s="904"/>
      <c r="C170" s="907"/>
      <c r="D170" s="910"/>
      <c r="E170" s="914"/>
      <c r="F170" s="916"/>
      <c r="G170" s="919"/>
      <c r="H170" s="922"/>
      <c r="I170" s="927"/>
      <c r="J170" s="928"/>
      <c r="K170" s="937"/>
      <c r="L170" s="941"/>
      <c r="M170" s="174"/>
      <c r="N170" s="175"/>
      <c r="O170" s="176"/>
      <c r="P170" s="46"/>
      <c r="Q170" s="47"/>
      <c r="R170" s="944"/>
      <c r="S170" s="48"/>
      <c r="T170" s="932"/>
      <c r="U170" s="49"/>
      <c r="V170" s="932"/>
      <c r="W170" s="49"/>
      <c r="X170" s="932"/>
      <c r="Y170" s="49"/>
      <c r="Z170" s="932"/>
      <c r="AA170" s="49"/>
      <c r="AB170" s="932"/>
      <c r="AC170" s="49"/>
      <c r="AD170" s="932"/>
      <c r="AE170" s="49"/>
      <c r="AF170" s="932"/>
      <c r="AG170" s="50"/>
      <c r="AH170" s="863"/>
      <c r="AI170" s="863"/>
      <c r="AJ170" s="935"/>
      <c r="AK170" s="103">
        <f t="shared" si="527"/>
        <v>0</v>
      </c>
      <c r="AL170" s="51"/>
      <c r="AM170" s="52"/>
      <c r="AN170" s="52"/>
      <c r="AO170" s="52"/>
      <c r="AP170" s="52"/>
      <c r="AQ170" s="52"/>
      <c r="AR170" s="53">
        <f t="shared" si="528"/>
        <v>0</v>
      </c>
      <c r="AS170" s="54"/>
      <c r="AT170" s="52"/>
      <c r="AU170" s="53">
        <f t="shared" si="529"/>
        <v>0</v>
      </c>
      <c r="AV170" s="54"/>
      <c r="AW170" s="52"/>
      <c r="AX170" s="52"/>
      <c r="AY170" s="52"/>
      <c r="AZ170" s="55"/>
      <c r="BA170" s="56"/>
      <c r="BB170" s="56"/>
      <c r="BC170" s="57"/>
    </row>
    <row r="171" spans="1:55" ht="17.25" hidden="1" customHeight="1" x14ac:dyDescent="0.2">
      <c r="A171" s="902"/>
      <c r="B171" s="904"/>
      <c r="C171" s="907"/>
      <c r="D171" s="910"/>
      <c r="E171" s="914"/>
      <c r="F171" s="916"/>
      <c r="G171" s="919"/>
      <c r="H171" s="922"/>
      <c r="I171" s="927"/>
      <c r="J171" s="928"/>
      <c r="K171" s="937"/>
      <c r="L171" s="941"/>
      <c r="M171" s="174"/>
      <c r="N171" s="175"/>
      <c r="O171" s="176"/>
      <c r="P171" s="46"/>
      <c r="Q171" s="47"/>
      <c r="R171" s="944"/>
      <c r="S171" s="48"/>
      <c r="T171" s="932"/>
      <c r="U171" s="49"/>
      <c r="V171" s="932"/>
      <c r="W171" s="49"/>
      <c r="X171" s="932"/>
      <c r="Y171" s="49"/>
      <c r="Z171" s="932"/>
      <c r="AA171" s="49"/>
      <c r="AB171" s="932"/>
      <c r="AC171" s="49"/>
      <c r="AD171" s="932"/>
      <c r="AE171" s="49"/>
      <c r="AF171" s="932"/>
      <c r="AG171" s="50"/>
      <c r="AH171" s="863"/>
      <c r="AI171" s="863"/>
      <c r="AJ171" s="935"/>
      <c r="AK171" s="103">
        <f t="shared" si="527"/>
        <v>0</v>
      </c>
      <c r="AL171" s="51"/>
      <c r="AM171" s="52"/>
      <c r="AN171" s="52"/>
      <c r="AO171" s="52"/>
      <c r="AP171" s="52"/>
      <c r="AQ171" s="52"/>
      <c r="AR171" s="53">
        <f t="shared" si="528"/>
        <v>0</v>
      </c>
      <c r="AS171" s="54"/>
      <c r="AT171" s="52"/>
      <c r="AU171" s="53">
        <f t="shared" si="529"/>
        <v>0</v>
      </c>
      <c r="AV171" s="54"/>
      <c r="AW171" s="52"/>
      <c r="AX171" s="52"/>
      <c r="AY171" s="52"/>
      <c r="AZ171" s="55"/>
      <c r="BA171" s="56"/>
      <c r="BB171" s="56"/>
      <c r="BC171" s="57"/>
    </row>
    <row r="172" spans="1:55" ht="17.25" hidden="1" customHeight="1" x14ac:dyDescent="0.2">
      <c r="A172" s="902"/>
      <c r="B172" s="905"/>
      <c r="C172" s="908"/>
      <c r="D172" s="911"/>
      <c r="E172" s="914"/>
      <c r="F172" s="917"/>
      <c r="G172" s="920"/>
      <c r="H172" s="923"/>
      <c r="I172" s="927"/>
      <c r="J172" s="928"/>
      <c r="K172" s="938"/>
      <c r="L172" s="941"/>
      <c r="M172" s="177"/>
      <c r="N172" s="178"/>
      <c r="O172" s="179"/>
      <c r="P172" s="106"/>
      <c r="Q172" s="107"/>
      <c r="R172" s="944"/>
      <c r="S172" s="108"/>
      <c r="T172" s="932"/>
      <c r="U172" s="109"/>
      <c r="V172" s="932"/>
      <c r="W172" s="109"/>
      <c r="X172" s="932"/>
      <c r="Y172" s="109"/>
      <c r="Z172" s="932"/>
      <c r="AA172" s="109"/>
      <c r="AB172" s="932"/>
      <c r="AC172" s="109"/>
      <c r="AD172" s="932"/>
      <c r="AE172" s="109"/>
      <c r="AF172" s="932"/>
      <c r="AG172" s="110"/>
      <c r="AH172" s="863"/>
      <c r="AI172" s="863"/>
      <c r="AJ172" s="936"/>
      <c r="AK172" s="103">
        <f t="shared" si="527"/>
        <v>0</v>
      </c>
      <c r="AL172" s="111"/>
      <c r="AM172" s="112"/>
      <c r="AN172" s="112"/>
      <c r="AO172" s="112"/>
      <c r="AP172" s="112"/>
      <c r="AQ172" s="112"/>
      <c r="AR172" s="53">
        <f t="shared" si="528"/>
        <v>0</v>
      </c>
      <c r="AS172" s="113"/>
      <c r="AT172" s="112"/>
      <c r="AU172" s="53">
        <f>SUM(AS172:AT172)</f>
        <v>0</v>
      </c>
      <c r="AV172" s="113"/>
      <c r="AW172" s="112"/>
      <c r="AX172" s="112"/>
      <c r="AY172" s="112"/>
      <c r="AZ172" s="114"/>
      <c r="BA172" s="115"/>
      <c r="BB172" s="115"/>
      <c r="BC172" s="116"/>
    </row>
    <row r="173" spans="1:55" ht="9.9499999999999993" hidden="1" customHeight="1" thickBot="1" x14ac:dyDescent="0.25">
      <c r="A173" s="903"/>
      <c r="B173" s="906"/>
      <c r="C173" s="909"/>
      <c r="D173" s="912"/>
      <c r="E173" s="915"/>
      <c r="F173" s="918"/>
      <c r="G173" s="921"/>
      <c r="H173" s="924"/>
      <c r="I173" s="929"/>
      <c r="J173" s="930"/>
      <c r="K173" s="939"/>
      <c r="L173" s="942"/>
      <c r="M173" s="180"/>
      <c r="N173" s="181"/>
      <c r="O173" s="182"/>
      <c r="P173" s="117"/>
      <c r="Q173" s="117"/>
      <c r="R173" s="945"/>
      <c r="S173" s="183"/>
      <c r="T173" s="933"/>
      <c r="U173" s="184"/>
      <c r="V173" s="933"/>
      <c r="W173" s="184"/>
      <c r="X173" s="933"/>
      <c r="Y173" s="184"/>
      <c r="Z173" s="933"/>
      <c r="AA173" s="184"/>
      <c r="AB173" s="933"/>
      <c r="AC173" s="184"/>
      <c r="AD173" s="933"/>
      <c r="AE173" s="184"/>
      <c r="AF173" s="933"/>
      <c r="AG173" s="185"/>
      <c r="AH173" s="864"/>
      <c r="AI173" s="864"/>
      <c r="AJ173" s="118"/>
      <c r="AK173" s="119"/>
      <c r="AL173" s="186"/>
      <c r="AM173" s="187"/>
      <c r="AN173" s="187"/>
      <c r="AO173" s="187"/>
      <c r="AP173" s="187"/>
      <c r="AQ173" s="187"/>
      <c r="AR173" s="120"/>
      <c r="AS173" s="188"/>
      <c r="AT173" s="187"/>
      <c r="AU173" s="120"/>
      <c r="AV173" s="188"/>
      <c r="AW173" s="187"/>
      <c r="AX173" s="187"/>
      <c r="AY173" s="187"/>
      <c r="AZ173" s="189"/>
      <c r="BA173" s="190"/>
      <c r="BB173" s="190"/>
      <c r="BC173" s="191"/>
    </row>
    <row r="174" spans="1:55" ht="6" hidden="1" customHeight="1" x14ac:dyDescent="0.2">
      <c r="A174" s="156"/>
      <c r="B174" s="192"/>
      <c r="C174" s="192"/>
      <c r="D174" s="192"/>
      <c r="E174" s="192"/>
      <c r="F174" s="192"/>
      <c r="G174" s="192"/>
      <c r="H174" s="192"/>
      <c r="I174" s="946"/>
      <c r="J174" s="946"/>
      <c r="K174" s="192"/>
      <c r="L174" s="192"/>
      <c r="M174" s="192"/>
      <c r="N174" s="192"/>
      <c r="O174" s="192"/>
      <c r="P174" s="192"/>
      <c r="Q174" s="192"/>
      <c r="R174" s="192"/>
      <c r="S174" s="192"/>
      <c r="T174" s="192"/>
      <c r="U174" s="192"/>
      <c r="V174" s="192"/>
      <c r="W174" s="192"/>
      <c r="X174" s="192"/>
      <c r="Y174" s="192"/>
      <c r="Z174" s="192"/>
      <c r="AA174" s="192"/>
      <c r="AB174" s="192"/>
      <c r="AC174" s="192"/>
      <c r="AD174" s="192"/>
      <c r="AE174" s="192"/>
      <c r="AF174" s="192"/>
      <c r="AG174" s="192"/>
      <c r="AH174" s="192"/>
      <c r="AI174" s="192"/>
      <c r="AJ174" s="192"/>
      <c r="AK174" s="193"/>
      <c r="AL174" s="193"/>
      <c r="AM174" s="193"/>
      <c r="AN174" s="193"/>
      <c r="AO174" s="193"/>
      <c r="AP174" s="193"/>
      <c r="AQ174" s="194"/>
      <c r="AR174" s="193"/>
      <c r="AS174" s="193"/>
      <c r="AT174" s="193"/>
      <c r="AU174" s="193"/>
      <c r="AV174" s="193"/>
      <c r="AW174" s="193"/>
      <c r="AX174" s="193"/>
      <c r="AY174" s="193"/>
      <c r="AZ174" s="193"/>
      <c r="BA174" s="193"/>
      <c r="BB174" s="193"/>
      <c r="BC174" s="156"/>
    </row>
    <row r="175" spans="1:55" ht="72" hidden="1" customHeight="1" x14ac:dyDescent="0.2">
      <c r="A175" s="901">
        <v>19</v>
      </c>
      <c r="B175" s="161" t="s">
        <v>1704</v>
      </c>
      <c r="C175" s="162" t="s">
        <v>1705</v>
      </c>
      <c r="D175" s="163" t="s">
        <v>21</v>
      </c>
      <c r="E175" s="163" t="s">
        <v>1891</v>
      </c>
      <c r="F175" s="162" t="s">
        <v>1706</v>
      </c>
      <c r="G175" s="164" t="s">
        <v>1678</v>
      </c>
      <c r="H175" s="164" t="s">
        <v>1679</v>
      </c>
      <c r="I175" s="165" t="s">
        <v>1907</v>
      </c>
      <c r="J175" s="166">
        <f>+$N$3</f>
        <v>2019</v>
      </c>
      <c r="K175" s="164" t="s">
        <v>1924</v>
      </c>
      <c r="L175" s="165" t="s">
        <v>1925</v>
      </c>
      <c r="M175" s="162" t="s">
        <v>1707</v>
      </c>
      <c r="N175" s="162" t="s">
        <v>1708</v>
      </c>
      <c r="O175" s="162" t="s">
        <v>1709</v>
      </c>
      <c r="P175" s="162" t="s">
        <v>1710</v>
      </c>
      <c r="Q175" s="162" t="s">
        <v>1711</v>
      </c>
      <c r="R175" s="167">
        <f t="shared" ref="R175" si="530">SUM(R176:R182)</f>
        <v>0</v>
      </c>
      <c r="S175" s="168">
        <f t="shared" ref="S175" si="531">SUM(S176:S182)</f>
        <v>0</v>
      </c>
      <c r="T175" s="169">
        <f t="shared" ref="T175" si="532">SUM(T176:T182)</f>
        <v>0</v>
      </c>
      <c r="U175" s="170">
        <f t="shared" ref="U175" si="533">SUM(U176:U182)</f>
        <v>0</v>
      </c>
      <c r="V175" s="169">
        <f t="shared" ref="V175" si="534">SUM(V176:V182)</f>
        <v>0</v>
      </c>
      <c r="W175" s="170">
        <f t="shared" ref="W175" si="535">SUM(W176:W182)</f>
        <v>0</v>
      </c>
      <c r="X175" s="169">
        <f t="shared" ref="X175" si="536">SUM(X176:X182)</f>
        <v>0</v>
      </c>
      <c r="Y175" s="170">
        <f t="shared" ref="Y175" si="537">SUM(Y176:Y182)</f>
        <v>0</v>
      </c>
      <c r="Z175" s="169">
        <f t="shared" ref="Z175" si="538">SUM(Z176:Z182)</f>
        <v>0</v>
      </c>
      <c r="AA175" s="170">
        <f t="shared" ref="AA175" si="539">SUM(AA176:AA182)</f>
        <v>0</v>
      </c>
      <c r="AB175" s="169">
        <f t="shared" ref="AB175" si="540">SUM(AB176:AB182)</f>
        <v>0</v>
      </c>
      <c r="AC175" s="170">
        <f t="shared" ref="AC175" si="541">SUM(AC176:AC182)</f>
        <v>0</v>
      </c>
      <c r="AD175" s="169">
        <f t="shared" ref="AD175" si="542">SUM(AD176:AD182)</f>
        <v>0</v>
      </c>
      <c r="AE175" s="170">
        <f t="shared" ref="AE175" si="543">SUM(AE176:AE182)</f>
        <v>0</v>
      </c>
      <c r="AF175" s="169">
        <f t="shared" ref="AF175" si="544">SUM(AF176:AF182)</f>
        <v>0</v>
      </c>
      <c r="AG175" s="171">
        <f t="shared" ref="AG175" si="545">SUM(AG176:AG182)</f>
        <v>0</v>
      </c>
      <c r="AH175" s="861"/>
      <c r="AI175" s="861"/>
      <c r="AJ175" s="172">
        <f t="shared" ref="AJ175" si="546">SUM(AJ176:AJ182)</f>
        <v>0</v>
      </c>
      <c r="AK175" s="173">
        <f t="shared" ref="AK175" si="547">SUM(AK176:AK182)</f>
        <v>0</v>
      </c>
      <c r="AL175" s="41">
        <f t="shared" ref="AL175" si="548">SUM(AL176:AL182)</f>
        <v>0</v>
      </c>
      <c r="AM175" s="42">
        <f t="shared" ref="AM175" si="549">SUM(AM176:AM182)</f>
        <v>0</v>
      </c>
      <c r="AN175" s="42">
        <f t="shared" ref="AN175" si="550">SUM(AN176:AN182)</f>
        <v>0</v>
      </c>
      <c r="AO175" s="42">
        <f t="shared" ref="AO175" si="551">SUM(AO176:AO182)</f>
        <v>0</v>
      </c>
      <c r="AP175" s="42">
        <f t="shared" ref="AP175" si="552">SUM(AP176:AP182)</f>
        <v>0</v>
      </c>
      <c r="AQ175" s="42">
        <f t="shared" ref="AQ175" si="553">SUM(AQ176:AQ182)</f>
        <v>0</v>
      </c>
      <c r="AR175" s="43">
        <f t="shared" ref="AR175" si="554">SUM(AR176:AR182)</f>
        <v>0</v>
      </c>
      <c r="AS175" s="104">
        <f t="shared" ref="AS175" si="555">SUM(AS176:AS182)</f>
        <v>0</v>
      </c>
      <c r="AT175" s="42">
        <f t="shared" ref="AT175" si="556">SUM(AT176:AT182)</f>
        <v>0</v>
      </c>
      <c r="AU175" s="43">
        <f t="shared" ref="AU175" si="557">SUM(AU176:AU182)</f>
        <v>0</v>
      </c>
      <c r="AV175" s="104">
        <f t="shared" ref="AV175" si="558">SUM(AV176:AV182)</f>
        <v>0</v>
      </c>
      <c r="AW175" s="42">
        <f t="shared" ref="AW175" si="559">SUM(AW176:AW182)</f>
        <v>0</v>
      </c>
      <c r="AX175" s="42">
        <f t="shared" ref="AX175" si="560">SUM(AX176:AX182)</f>
        <v>0</v>
      </c>
      <c r="AY175" s="42">
        <f t="shared" ref="AY175" si="561">SUM(AY176:AY182)</f>
        <v>0</v>
      </c>
      <c r="AZ175" s="105">
        <f t="shared" ref="AZ175" si="562">SUM(AZ176:AZ182)</f>
        <v>0</v>
      </c>
      <c r="BA175" s="44" t="s">
        <v>1684</v>
      </c>
      <c r="BB175" s="44" t="s">
        <v>1685</v>
      </c>
      <c r="BC175" s="45" t="s">
        <v>1686</v>
      </c>
    </row>
    <row r="176" spans="1:55" ht="17.25" hidden="1" customHeight="1" x14ac:dyDescent="0.2">
      <c r="A176" s="902"/>
      <c r="B176" s="904" t="str">
        <f>VLOOKUP($D$9,'PROYECTOS REGISTRADOS'!$A$2:$D$82,4,0)</f>
        <v>Fortalecimiento Institucional de la Empresa de Servicios Públicos del Municipio de Tocancipá, Cundinamarca, Centro Oriente</v>
      </c>
      <c r="C176" s="907" t="str">
        <f>VLOOKUP($D$9,'PROYECTOS REGISTRADOS'!$A$2:$D$82,3,0)</f>
        <v>2016-25817-0048</v>
      </c>
      <c r="D176" s="910"/>
      <c r="E176" s="913" t="str">
        <f>IF(D176=0,"0-0",(VLOOKUP(D176,'CONSOLIDADO PLAN DESARROLLO'!$EL$9:$ET$304,2,0)))</f>
        <v>0-0</v>
      </c>
      <c r="F176" s="916" t="str">
        <f>IF(D176=0,"0-0",(VLOOKUP(D176,'CONSOLIDADO PLAN DESARROLLO'!$EL$9:$ET$304,3,0)))</f>
        <v>0-0</v>
      </c>
      <c r="G176" s="919" t="str">
        <f>IF(D176=0,"0-0",(VLOOKUP(D176,'CONSOLIDADO PLAN DESARROLLO'!$EL$9:$ET$304,4,0)))</f>
        <v>0-0</v>
      </c>
      <c r="H176" s="922" t="str">
        <f>IF(D176=0,"0-0",(VLOOKUP(D176,'CONSOLIDADO PLAN DESARROLLO'!$EL$9:$ET$304,5,0)))</f>
        <v>0-0</v>
      </c>
      <c r="I176" s="925" t="str">
        <f>IF(D176=0,"0-0",(VLOOKUP(D176,'CONSOLIDADO PLAN DESARROLLO'!$EL$9:$ET$304,$R$3,0)))</f>
        <v>0-0</v>
      </c>
      <c r="J176" s="926"/>
      <c r="K176" s="937"/>
      <c r="L176" s="940"/>
      <c r="M176" s="174"/>
      <c r="N176" s="175"/>
      <c r="O176" s="176"/>
      <c r="P176" s="46"/>
      <c r="Q176" s="47"/>
      <c r="R176" s="943"/>
      <c r="S176" s="48"/>
      <c r="T176" s="931"/>
      <c r="U176" s="49"/>
      <c r="V176" s="931"/>
      <c r="W176" s="49"/>
      <c r="X176" s="931"/>
      <c r="Y176" s="49"/>
      <c r="Z176" s="931"/>
      <c r="AA176" s="49"/>
      <c r="AB176" s="931"/>
      <c r="AC176" s="49"/>
      <c r="AD176" s="931"/>
      <c r="AE176" s="49"/>
      <c r="AF176" s="931"/>
      <c r="AG176" s="50"/>
      <c r="AH176" s="862"/>
      <c r="AI176" s="862"/>
      <c r="AJ176" s="934">
        <f>+R176+T176+V176+X176+Z176+AB176+AD176+AF176</f>
        <v>0</v>
      </c>
      <c r="AK176" s="103">
        <f t="shared" ref="AK176:AK181" si="563">AC176+AE176+AG176+S176+U176+W176+Y176+AA176</f>
        <v>0</v>
      </c>
      <c r="AL176" s="51"/>
      <c r="AM176" s="52"/>
      <c r="AN176" s="52"/>
      <c r="AO176" s="52"/>
      <c r="AP176" s="52"/>
      <c r="AQ176" s="52"/>
      <c r="AR176" s="53">
        <f t="shared" ref="AR176:AR181" si="564">SUM(AL176:AQ176)</f>
        <v>0</v>
      </c>
      <c r="AS176" s="54"/>
      <c r="AT176" s="52"/>
      <c r="AU176" s="53">
        <f t="shared" ref="AU176:AU180" si="565">SUM(AS176:AT176)</f>
        <v>0</v>
      </c>
      <c r="AV176" s="54"/>
      <c r="AW176" s="52"/>
      <c r="AX176" s="52"/>
      <c r="AY176" s="52"/>
      <c r="AZ176" s="55"/>
      <c r="BA176" s="56"/>
      <c r="BB176" s="56"/>
      <c r="BC176" s="57"/>
    </row>
    <row r="177" spans="1:55" ht="17.25" hidden="1" customHeight="1" x14ac:dyDescent="0.2">
      <c r="A177" s="902"/>
      <c r="B177" s="904"/>
      <c r="C177" s="907"/>
      <c r="D177" s="910"/>
      <c r="E177" s="914"/>
      <c r="F177" s="916"/>
      <c r="G177" s="919"/>
      <c r="H177" s="922"/>
      <c r="I177" s="927"/>
      <c r="J177" s="928"/>
      <c r="K177" s="937"/>
      <c r="L177" s="941"/>
      <c r="M177" s="174"/>
      <c r="N177" s="175"/>
      <c r="O177" s="176"/>
      <c r="P177" s="46"/>
      <c r="Q177" s="47"/>
      <c r="R177" s="944"/>
      <c r="S177" s="48"/>
      <c r="T177" s="932"/>
      <c r="U177" s="49"/>
      <c r="V177" s="932"/>
      <c r="W177" s="49"/>
      <c r="X177" s="932"/>
      <c r="Y177" s="49"/>
      <c r="Z177" s="932"/>
      <c r="AA177" s="49"/>
      <c r="AB177" s="932"/>
      <c r="AC177" s="49"/>
      <c r="AD177" s="932"/>
      <c r="AE177" s="49"/>
      <c r="AF177" s="932"/>
      <c r="AG177" s="50"/>
      <c r="AH177" s="863"/>
      <c r="AI177" s="863"/>
      <c r="AJ177" s="935"/>
      <c r="AK177" s="103">
        <f t="shared" si="563"/>
        <v>0</v>
      </c>
      <c r="AL177" s="51"/>
      <c r="AM177" s="52"/>
      <c r="AN177" s="52"/>
      <c r="AO177" s="52"/>
      <c r="AP177" s="52"/>
      <c r="AQ177" s="52"/>
      <c r="AR177" s="53">
        <f t="shared" si="564"/>
        <v>0</v>
      </c>
      <c r="AS177" s="54"/>
      <c r="AT177" s="52"/>
      <c r="AU177" s="53">
        <f t="shared" si="565"/>
        <v>0</v>
      </c>
      <c r="AV177" s="54"/>
      <c r="AW177" s="52"/>
      <c r="AX177" s="52"/>
      <c r="AY177" s="52"/>
      <c r="AZ177" s="55"/>
      <c r="BA177" s="56"/>
      <c r="BB177" s="56"/>
      <c r="BC177" s="57"/>
    </row>
    <row r="178" spans="1:55" ht="17.25" hidden="1" customHeight="1" x14ac:dyDescent="0.2">
      <c r="A178" s="902"/>
      <c r="B178" s="904"/>
      <c r="C178" s="907"/>
      <c r="D178" s="910"/>
      <c r="E178" s="914"/>
      <c r="F178" s="916"/>
      <c r="G178" s="919"/>
      <c r="H178" s="922"/>
      <c r="I178" s="927"/>
      <c r="J178" s="928"/>
      <c r="K178" s="937"/>
      <c r="L178" s="941"/>
      <c r="M178" s="174"/>
      <c r="N178" s="175"/>
      <c r="O178" s="176"/>
      <c r="P178" s="46"/>
      <c r="Q178" s="47"/>
      <c r="R178" s="944"/>
      <c r="S178" s="48"/>
      <c r="T178" s="932"/>
      <c r="U178" s="49"/>
      <c r="V178" s="932"/>
      <c r="W178" s="49"/>
      <c r="X178" s="932"/>
      <c r="Y178" s="49"/>
      <c r="Z178" s="932"/>
      <c r="AA178" s="49"/>
      <c r="AB178" s="932"/>
      <c r="AC178" s="49"/>
      <c r="AD178" s="932"/>
      <c r="AE178" s="49"/>
      <c r="AF178" s="932"/>
      <c r="AG178" s="50"/>
      <c r="AH178" s="863"/>
      <c r="AI178" s="863"/>
      <c r="AJ178" s="935"/>
      <c r="AK178" s="103">
        <f t="shared" si="563"/>
        <v>0</v>
      </c>
      <c r="AL178" s="51"/>
      <c r="AM178" s="52"/>
      <c r="AN178" s="52"/>
      <c r="AO178" s="52"/>
      <c r="AP178" s="52"/>
      <c r="AQ178" s="52"/>
      <c r="AR178" s="53">
        <f t="shared" si="564"/>
        <v>0</v>
      </c>
      <c r="AS178" s="54"/>
      <c r="AT178" s="52"/>
      <c r="AU178" s="53">
        <f t="shared" si="565"/>
        <v>0</v>
      </c>
      <c r="AV178" s="54"/>
      <c r="AW178" s="52"/>
      <c r="AX178" s="52"/>
      <c r="AY178" s="52"/>
      <c r="AZ178" s="55"/>
      <c r="BA178" s="56"/>
      <c r="BB178" s="56"/>
      <c r="BC178" s="57"/>
    </row>
    <row r="179" spans="1:55" ht="17.25" hidden="1" customHeight="1" x14ac:dyDescent="0.2">
      <c r="A179" s="902"/>
      <c r="B179" s="904"/>
      <c r="C179" s="907"/>
      <c r="D179" s="910"/>
      <c r="E179" s="914"/>
      <c r="F179" s="916"/>
      <c r="G179" s="919"/>
      <c r="H179" s="922"/>
      <c r="I179" s="927"/>
      <c r="J179" s="928"/>
      <c r="K179" s="937"/>
      <c r="L179" s="941"/>
      <c r="M179" s="174"/>
      <c r="N179" s="175"/>
      <c r="O179" s="176"/>
      <c r="P179" s="46"/>
      <c r="Q179" s="47"/>
      <c r="R179" s="944"/>
      <c r="S179" s="48"/>
      <c r="T179" s="932"/>
      <c r="U179" s="49"/>
      <c r="V179" s="932"/>
      <c r="W179" s="49"/>
      <c r="X179" s="932"/>
      <c r="Y179" s="49"/>
      <c r="Z179" s="932"/>
      <c r="AA179" s="49"/>
      <c r="AB179" s="932"/>
      <c r="AC179" s="49"/>
      <c r="AD179" s="932"/>
      <c r="AE179" s="49"/>
      <c r="AF179" s="932"/>
      <c r="AG179" s="50"/>
      <c r="AH179" s="863"/>
      <c r="AI179" s="863"/>
      <c r="AJ179" s="935"/>
      <c r="AK179" s="103">
        <f t="shared" si="563"/>
        <v>0</v>
      </c>
      <c r="AL179" s="51"/>
      <c r="AM179" s="52"/>
      <c r="AN179" s="52"/>
      <c r="AO179" s="52"/>
      <c r="AP179" s="52"/>
      <c r="AQ179" s="52"/>
      <c r="AR179" s="53">
        <f t="shared" si="564"/>
        <v>0</v>
      </c>
      <c r="AS179" s="54"/>
      <c r="AT179" s="52"/>
      <c r="AU179" s="53">
        <f t="shared" si="565"/>
        <v>0</v>
      </c>
      <c r="AV179" s="54"/>
      <c r="AW179" s="52"/>
      <c r="AX179" s="52"/>
      <c r="AY179" s="52"/>
      <c r="AZ179" s="55"/>
      <c r="BA179" s="56"/>
      <c r="BB179" s="56"/>
      <c r="BC179" s="57"/>
    </row>
    <row r="180" spans="1:55" ht="17.25" hidden="1" customHeight="1" x14ac:dyDescent="0.2">
      <c r="A180" s="902"/>
      <c r="B180" s="904"/>
      <c r="C180" s="907"/>
      <c r="D180" s="910"/>
      <c r="E180" s="914"/>
      <c r="F180" s="916"/>
      <c r="G180" s="919"/>
      <c r="H180" s="922"/>
      <c r="I180" s="927"/>
      <c r="J180" s="928"/>
      <c r="K180" s="937"/>
      <c r="L180" s="941"/>
      <c r="M180" s="174"/>
      <c r="N180" s="175"/>
      <c r="O180" s="176"/>
      <c r="P180" s="46"/>
      <c r="Q180" s="47"/>
      <c r="R180" s="944"/>
      <c r="S180" s="48"/>
      <c r="T180" s="932"/>
      <c r="U180" s="49"/>
      <c r="V180" s="932"/>
      <c r="W180" s="49"/>
      <c r="X180" s="932"/>
      <c r="Y180" s="49"/>
      <c r="Z180" s="932"/>
      <c r="AA180" s="49"/>
      <c r="AB180" s="932"/>
      <c r="AC180" s="49"/>
      <c r="AD180" s="932"/>
      <c r="AE180" s="49"/>
      <c r="AF180" s="932"/>
      <c r="AG180" s="50"/>
      <c r="AH180" s="863"/>
      <c r="AI180" s="863"/>
      <c r="AJ180" s="935"/>
      <c r="AK180" s="103">
        <f t="shared" si="563"/>
        <v>0</v>
      </c>
      <c r="AL180" s="51"/>
      <c r="AM180" s="52"/>
      <c r="AN180" s="52"/>
      <c r="AO180" s="52"/>
      <c r="AP180" s="52"/>
      <c r="AQ180" s="52"/>
      <c r="AR180" s="53">
        <f t="shared" si="564"/>
        <v>0</v>
      </c>
      <c r="AS180" s="54"/>
      <c r="AT180" s="52"/>
      <c r="AU180" s="53">
        <f t="shared" si="565"/>
        <v>0</v>
      </c>
      <c r="AV180" s="54"/>
      <c r="AW180" s="52"/>
      <c r="AX180" s="52"/>
      <c r="AY180" s="52"/>
      <c r="AZ180" s="55"/>
      <c r="BA180" s="56"/>
      <c r="BB180" s="56"/>
      <c r="BC180" s="57"/>
    </row>
    <row r="181" spans="1:55" ht="17.25" hidden="1" customHeight="1" x14ac:dyDescent="0.2">
      <c r="A181" s="902"/>
      <c r="B181" s="905"/>
      <c r="C181" s="908"/>
      <c r="D181" s="911"/>
      <c r="E181" s="914"/>
      <c r="F181" s="917"/>
      <c r="G181" s="920"/>
      <c r="H181" s="923"/>
      <c r="I181" s="927"/>
      <c r="J181" s="928"/>
      <c r="K181" s="938"/>
      <c r="L181" s="941"/>
      <c r="M181" s="177"/>
      <c r="N181" s="178"/>
      <c r="O181" s="179"/>
      <c r="P181" s="106"/>
      <c r="Q181" s="107"/>
      <c r="R181" s="944"/>
      <c r="S181" s="108"/>
      <c r="T181" s="932"/>
      <c r="U181" s="109"/>
      <c r="V181" s="932"/>
      <c r="W181" s="109"/>
      <c r="X181" s="932"/>
      <c r="Y181" s="109"/>
      <c r="Z181" s="932"/>
      <c r="AA181" s="109"/>
      <c r="AB181" s="932"/>
      <c r="AC181" s="109"/>
      <c r="AD181" s="932"/>
      <c r="AE181" s="109"/>
      <c r="AF181" s="932"/>
      <c r="AG181" s="110"/>
      <c r="AH181" s="863"/>
      <c r="AI181" s="863"/>
      <c r="AJ181" s="936"/>
      <c r="AK181" s="103">
        <f t="shared" si="563"/>
        <v>0</v>
      </c>
      <c r="AL181" s="111"/>
      <c r="AM181" s="112"/>
      <c r="AN181" s="112"/>
      <c r="AO181" s="112"/>
      <c r="AP181" s="112"/>
      <c r="AQ181" s="112"/>
      <c r="AR181" s="53">
        <f t="shared" si="564"/>
        <v>0</v>
      </c>
      <c r="AS181" s="113"/>
      <c r="AT181" s="112"/>
      <c r="AU181" s="53">
        <f>SUM(AS181:AT181)</f>
        <v>0</v>
      </c>
      <c r="AV181" s="113"/>
      <c r="AW181" s="112"/>
      <c r="AX181" s="112"/>
      <c r="AY181" s="112"/>
      <c r="AZ181" s="114"/>
      <c r="BA181" s="115"/>
      <c r="BB181" s="115"/>
      <c r="BC181" s="116"/>
    </row>
    <row r="182" spans="1:55" ht="9.9499999999999993" hidden="1" customHeight="1" thickBot="1" x14ac:dyDescent="0.25">
      <c r="A182" s="903"/>
      <c r="B182" s="906"/>
      <c r="C182" s="909"/>
      <c r="D182" s="912"/>
      <c r="E182" s="915"/>
      <c r="F182" s="918"/>
      <c r="G182" s="921"/>
      <c r="H182" s="924"/>
      <c r="I182" s="929"/>
      <c r="J182" s="930"/>
      <c r="K182" s="939"/>
      <c r="L182" s="942"/>
      <c r="M182" s="180"/>
      <c r="N182" s="181"/>
      <c r="O182" s="182"/>
      <c r="P182" s="117"/>
      <c r="Q182" s="117"/>
      <c r="R182" s="945"/>
      <c r="S182" s="183"/>
      <c r="T182" s="933"/>
      <c r="U182" s="184"/>
      <c r="V182" s="933"/>
      <c r="W182" s="184"/>
      <c r="X182" s="933"/>
      <c r="Y182" s="184"/>
      <c r="Z182" s="933"/>
      <c r="AA182" s="184"/>
      <c r="AB182" s="933"/>
      <c r="AC182" s="184"/>
      <c r="AD182" s="933"/>
      <c r="AE182" s="184"/>
      <c r="AF182" s="933"/>
      <c r="AG182" s="185"/>
      <c r="AH182" s="864"/>
      <c r="AI182" s="864"/>
      <c r="AJ182" s="118"/>
      <c r="AK182" s="119"/>
      <c r="AL182" s="186"/>
      <c r="AM182" s="187"/>
      <c r="AN182" s="187"/>
      <c r="AO182" s="187"/>
      <c r="AP182" s="187"/>
      <c r="AQ182" s="187"/>
      <c r="AR182" s="120"/>
      <c r="AS182" s="188"/>
      <c r="AT182" s="187"/>
      <c r="AU182" s="120"/>
      <c r="AV182" s="188"/>
      <c r="AW182" s="187"/>
      <c r="AX182" s="187"/>
      <c r="AY182" s="187"/>
      <c r="AZ182" s="189"/>
      <c r="BA182" s="190"/>
      <c r="BB182" s="190"/>
      <c r="BC182" s="191"/>
    </row>
    <row r="183" spans="1:55" ht="6" hidden="1" customHeight="1" x14ac:dyDescent="0.2">
      <c r="A183" s="156"/>
      <c r="B183" s="192"/>
      <c r="C183" s="192"/>
      <c r="D183" s="192"/>
      <c r="E183" s="192"/>
      <c r="F183" s="192"/>
      <c r="G183" s="192"/>
      <c r="H183" s="192"/>
      <c r="I183" s="946"/>
      <c r="J183" s="946"/>
      <c r="K183" s="192"/>
      <c r="L183" s="192"/>
      <c r="M183" s="192"/>
      <c r="N183" s="192"/>
      <c r="O183" s="192"/>
      <c r="P183" s="192"/>
      <c r="Q183" s="192"/>
      <c r="R183" s="192"/>
      <c r="S183" s="192"/>
      <c r="T183" s="192"/>
      <c r="U183" s="192"/>
      <c r="V183" s="192"/>
      <c r="W183" s="192"/>
      <c r="X183" s="192"/>
      <c r="Y183" s="192"/>
      <c r="Z183" s="192"/>
      <c r="AA183" s="192"/>
      <c r="AB183" s="192"/>
      <c r="AC183" s="192"/>
      <c r="AD183" s="192"/>
      <c r="AE183" s="192"/>
      <c r="AF183" s="192"/>
      <c r="AG183" s="192"/>
      <c r="AH183" s="192"/>
      <c r="AI183" s="192"/>
      <c r="AJ183" s="192"/>
      <c r="AK183" s="193"/>
      <c r="AL183" s="193"/>
      <c r="AM183" s="193"/>
      <c r="AN183" s="193"/>
      <c r="AO183" s="193"/>
      <c r="AP183" s="193"/>
      <c r="AQ183" s="194"/>
      <c r="AR183" s="193"/>
      <c r="AS183" s="193"/>
      <c r="AT183" s="193"/>
      <c r="AU183" s="193"/>
      <c r="AV183" s="193"/>
      <c r="AW183" s="193"/>
      <c r="AX183" s="193"/>
      <c r="AY183" s="193"/>
      <c r="AZ183" s="193"/>
      <c r="BA183" s="193"/>
      <c r="BB183" s="193"/>
      <c r="BC183" s="156"/>
    </row>
    <row r="184" spans="1:55" ht="72" hidden="1" customHeight="1" x14ac:dyDescent="0.2">
      <c r="A184" s="901">
        <v>20</v>
      </c>
      <c r="B184" s="161" t="s">
        <v>1704</v>
      </c>
      <c r="C184" s="162" t="s">
        <v>1705</v>
      </c>
      <c r="D184" s="163" t="s">
        <v>21</v>
      </c>
      <c r="E184" s="163" t="s">
        <v>1891</v>
      </c>
      <c r="F184" s="162" t="s">
        <v>1706</v>
      </c>
      <c r="G184" s="164" t="s">
        <v>1678</v>
      </c>
      <c r="H184" s="164" t="s">
        <v>1679</v>
      </c>
      <c r="I184" s="165" t="s">
        <v>1907</v>
      </c>
      <c r="J184" s="166">
        <f>+$N$3</f>
        <v>2019</v>
      </c>
      <c r="K184" s="164" t="s">
        <v>1924</v>
      </c>
      <c r="L184" s="165" t="s">
        <v>1925</v>
      </c>
      <c r="M184" s="162" t="s">
        <v>1707</v>
      </c>
      <c r="N184" s="162" t="s">
        <v>1708</v>
      </c>
      <c r="O184" s="162" t="s">
        <v>1709</v>
      </c>
      <c r="P184" s="162" t="s">
        <v>1710</v>
      </c>
      <c r="Q184" s="162" t="s">
        <v>1711</v>
      </c>
      <c r="R184" s="167">
        <f t="shared" ref="R184" si="566">SUM(R185:R191)</f>
        <v>0</v>
      </c>
      <c r="S184" s="168">
        <f t="shared" ref="S184" si="567">SUM(S185:S191)</f>
        <v>0</v>
      </c>
      <c r="T184" s="169">
        <f t="shared" ref="T184" si="568">SUM(T185:T191)</f>
        <v>0</v>
      </c>
      <c r="U184" s="170">
        <f t="shared" ref="U184" si="569">SUM(U185:U191)</f>
        <v>0</v>
      </c>
      <c r="V184" s="169">
        <f t="shared" ref="V184" si="570">SUM(V185:V191)</f>
        <v>0</v>
      </c>
      <c r="W184" s="170">
        <f t="shared" ref="W184" si="571">SUM(W185:W191)</f>
        <v>0</v>
      </c>
      <c r="X184" s="169">
        <f t="shared" ref="X184" si="572">SUM(X185:X191)</f>
        <v>0</v>
      </c>
      <c r="Y184" s="170">
        <f t="shared" ref="Y184" si="573">SUM(Y185:Y191)</f>
        <v>0</v>
      </c>
      <c r="Z184" s="169">
        <f t="shared" ref="Z184" si="574">SUM(Z185:Z191)</f>
        <v>0</v>
      </c>
      <c r="AA184" s="170">
        <f t="shared" ref="AA184" si="575">SUM(AA185:AA191)</f>
        <v>0</v>
      </c>
      <c r="AB184" s="169">
        <f t="shared" ref="AB184" si="576">SUM(AB185:AB191)</f>
        <v>0</v>
      </c>
      <c r="AC184" s="170">
        <f t="shared" ref="AC184" si="577">SUM(AC185:AC191)</f>
        <v>0</v>
      </c>
      <c r="AD184" s="169">
        <f t="shared" ref="AD184" si="578">SUM(AD185:AD191)</f>
        <v>0</v>
      </c>
      <c r="AE184" s="170">
        <f t="shared" ref="AE184" si="579">SUM(AE185:AE191)</f>
        <v>0</v>
      </c>
      <c r="AF184" s="169">
        <f t="shared" ref="AF184" si="580">SUM(AF185:AF191)</f>
        <v>0</v>
      </c>
      <c r="AG184" s="171">
        <f t="shared" ref="AG184" si="581">SUM(AG185:AG191)</f>
        <v>0</v>
      </c>
      <c r="AH184" s="861"/>
      <c r="AI184" s="861"/>
      <c r="AJ184" s="172">
        <f t="shared" ref="AJ184" si="582">SUM(AJ185:AJ191)</f>
        <v>0</v>
      </c>
      <c r="AK184" s="173">
        <f t="shared" ref="AK184" si="583">SUM(AK185:AK191)</f>
        <v>0</v>
      </c>
      <c r="AL184" s="41">
        <f t="shared" ref="AL184" si="584">SUM(AL185:AL191)</f>
        <v>0</v>
      </c>
      <c r="AM184" s="42">
        <f t="shared" ref="AM184" si="585">SUM(AM185:AM191)</f>
        <v>0</v>
      </c>
      <c r="AN184" s="42">
        <f t="shared" ref="AN184" si="586">SUM(AN185:AN191)</f>
        <v>0</v>
      </c>
      <c r="AO184" s="42">
        <f t="shared" ref="AO184" si="587">SUM(AO185:AO191)</f>
        <v>0</v>
      </c>
      <c r="AP184" s="42">
        <f t="shared" ref="AP184" si="588">SUM(AP185:AP191)</f>
        <v>0</v>
      </c>
      <c r="AQ184" s="42">
        <f t="shared" ref="AQ184" si="589">SUM(AQ185:AQ191)</f>
        <v>0</v>
      </c>
      <c r="AR184" s="43">
        <f t="shared" ref="AR184" si="590">SUM(AR185:AR191)</f>
        <v>0</v>
      </c>
      <c r="AS184" s="104">
        <f t="shared" ref="AS184" si="591">SUM(AS185:AS191)</f>
        <v>0</v>
      </c>
      <c r="AT184" s="42">
        <f t="shared" ref="AT184" si="592">SUM(AT185:AT191)</f>
        <v>0</v>
      </c>
      <c r="AU184" s="43">
        <f t="shared" ref="AU184" si="593">SUM(AU185:AU191)</f>
        <v>0</v>
      </c>
      <c r="AV184" s="104">
        <f t="shared" ref="AV184" si="594">SUM(AV185:AV191)</f>
        <v>0</v>
      </c>
      <c r="AW184" s="42">
        <f t="shared" ref="AW184" si="595">SUM(AW185:AW191)</f>
        <v>0</v>
      </c>
      <c r="AX184" s="42">
        <f t="shared" ref="AX184" si="596">SUM(AX185:AX191)</f>
        <v>0</v>
      </c>
      <c r="AY184" s="42">
        <f t="shared" ref="AY184" si="597">SUM(AY185:AY191)</f>
        <v>0</v>
      </c>
      <c r="AZ184" s="105">
        <f t="shared" ref="AZ184" si="598">SUM(AZ185:AZ191)</f>
        <v>0</v>
      </c>
      <c r="BA184" s="44" t="s">
        <v>1684</v>
      </c>
      <c r="BB184" s="44" t="s">
        <v>1685</v>
      </c>
      <c r="BC184" s="45" t="s">
        <v>1686</v>
      </c>
    </row>
    <row r="185" spans="1:55" ht="17.25" hidden="1" customHeight="1" x14ac:dyDescent="0.2">
      <c r="A185" s="902"/>
      <c r="B185" s="904" t="str">
        <f>VLOOKUP($D$9,'PROYECTOS REGISTRADOS'!$A$2:$D$82,4,0)</f>
        <v>Fortalecimiento Institucional de la Empresa de Servicios Públicos del Municipio de Tocancipá, Cundinamarca, Centro Oriente</v>
      </c>
      <c r="C185" s="907" t="str">
        <f>VLOOKUP($D$9,'PROYECTOS REGISTRADOS'!$A$2:$D$82,3,0)</f>
        <v>2016-25817-0048</v>
      </c>
      <c r="D185" s="910"/>
      <c r="E185" s="913" t="str">
        <f>IF(D185=0,"0-0",(VLOOKUP(D185,'CONSOLIDADO PLAN DESARROLLO'!$EL$9:$ET$304,2,0)))</f>
        <v>0-0</v>
      </c>
      <c r="F185" s="916" t="str">
        <f>IF(D185=0,"0-0",(VLOOKUP(D185,'CONSOLIDADO PLAN DESARROLLO'!$EL$9:$ET$304,3,0)))</f>
        <v>0-0</v>
      </c>
      <c r="G185" s="919" t="str">
        <f>IF(D185=0,"0-0",(VLOOKUP(D185,'CONSOLIDADO PLAN DESARROLLO'!$EL$9:$ET$304,4,0)))</f>
        <v>0-0</v>
      </c>
      <c r="H185" s="922" t="str">
        <f>IF(D185=0,"0-0",(VLOOKUP(D185,'CONSOLIDADO PLAN DESARROLLO'!$EL$9:$ET$304,5,0)))</f>
        <v>0-0</v>
      </c>
      <c r="I185" s="925" t="str">
        <f>IF(D185=0,"0-0",(VLOOKUP(D185,'CONSOLIDADO PLAN DESARROLLO'!$EL$9:$ET$304,$R$3,0)))</f>
        <v>0-0</v>
      </c>
      <c r="J185" s="926"/>
      <c r="K185" s="937"/>
      <c r="L185" s="940"/>
      <c r="M185" s="174"/>
      <c r="N185" s="175"/>
      <c r="O185" s="176"/>
      <c r="P185" s="46"/>
      <c r="Q185" s="47"/>
      <c r="R185" s="943"/>
      <c r="S185" s="48"/>
      <c r="T185" s="931"/>
      <c r="U185" s="49"/>
      <c r="V185" s="931"/>
      <c r="W185" s="49"/>
      <c r="X185" s="931"/>
      <c r="Y185" s="49"/>
      <c r="Z185" s="931"/>
      <c r="AA185" s="49"/>
      <c r="AB185" s="931"/>
      <c r="AC185" s="49"/>
      <c r="AD185" s="931"/>
      <c r="AE185" s="49"/>
      <c r="AF185" s="931"/>
      <c r="AG185" s="50"/>
      <c r="AH185" s="862"/>
      <c r="AI185" s="862"/>
      <c r="AJ185" s="934">
        <f>+R185+T185+V185+X185+Z185+AB185+AD185+AF185</f>
        <v>0</v>
      </c>
      <c r="AK185" s="103">
        <f t="shared" ref="AK185:AK190" si="599">AC185+AE185+AG185+S185+U185+W185+Y185+AA185</f>
        <v>0</v>
      </c>
      <c r="AL185" s="51"/>
      <c r="AM185" s="52"/>
      <c r="AN185" s="52"/>
      <c r="AO185" s="52"/>
      <c r="AP185" s="52"/>
      <c r="AQ185" s="52"/>
      <c r="AR185" s="53">
        <f t="shared" ref="AR185:AR190" si="600">SUM(AL185:AQ185)</f>
        <v>0</v>
      </c>
      <c r="AS185" s="54"/>
      <c r="AT185" s="52"/>
      <c r="AU185" s="53">
        <f t="shared" ref="AU185:AU189" si="601">SUM(AS185:AT185)</f>
        <v>0</v>
      </c>
      <c r="AV185" s="54"/>
      <c r="AW185" s="52"/>
      <c r="AX185" s="52"/>
      <c r="AY185" s="52"/>
      <c r="AZ185" s="55"/>
      <c r="BA185" s="56"/>
      <c r="BB185" s="56"/>
      <c r="BC185" s="57"/>
    </row>
    <row r="186" spans="1:55" ht="17.25" hidden="1" customHeight="1" x14ac:dyDescent="0.2">
      <c r="A186" s="902"/>
      <c r="B186" s="904"/>
      <c r="C186" s="907"/>
      <c r="D186" s="910"/>
      <c r="E186" s="914"/>
      <c r="F186" s="916"/>
      <c r="G186" s="919"/>
      <c r="H186" s="922"/>
      <c r="I186" s="927"/>
      <c r="J186" s="928"/>
      <c r="K186" s="937"/>
      <c r="L186" s="941"/>
      <c r="M186" s="174"/>
      <c r="N186" s="175"/>
      <c r="O186" s="176"/>
      <c r="P186" s="46"/>
      <c r="Q186" s="47"/>
      <c r="R186" s="944"/>
      <c r="S186" s="48"/>
      <c r="T186" s="932"/>
      <c r="U186" s="49"/>
      <c r="V186" s="932"/>
      <c r="W186" s="49"/>
      <c r="X186" s="932"/>
      <c r="Y186" s="49"/>
      <c r="Z186" s="932"/>
      <c r="AA186" s="49"/>
      <c r="AB186" s="932"/>
      <c r="AC186" s="49"/>
      <c r="AD186" s="932"/>
      <c r="AE186" s="49"/>
      <c r="AF186" s="932"/>
      <c r="AG186" s="50"/>
      <c r="AH186" s="863"/>
      <c r="AI186" s="863"/>
      <c r="AJ186" s="935"/>
      <c r="AK186" s="103">
        <f t="shared" si="599"/>
        <v>0</v>
      </c>
      <c r="AL186" s="51"/>
      <c r="AM186" s="52"/>
      <c r="AN186" s="52"/>
      <c r="AO186" s="52"/>
      <c r="AP186" s="52"/>
      <c r="AQ186" s="52"/>
      <c r="AR186" s="53">
        <f t="shared" si="600"/>
        <v>0</v>
      </c>
      <c r="AS186" s="54"/>
      <c r="AT186" s="52"/>
      <c r="AU186" s="53">
        <f t="shared" si="601"/>
        <v>0</v>
      </c>
      <c r="AV186" s="54"/>
      <c r="AW186" s="52"/>
      <c r="AX186" s="52"/>
      <c r="AY186" s="52"/>
      <c r="AZ186" s="55"/>
      <c r="BA186" s="56"/>
      <c r="BB186" s="56"/>
      <c r="BC186" s="57"/>
    </row>
    <row r="187" spans="1:55" ht="17.25" hidden="1" customHeight="1" x14ac:dyDescent="0.2">
      <c r="A187" s="902"/>
      <c r="B187" s="904"/>
      <c r="C187" s="907"/>
      <c r="D187" s="910"/>
      <c r="E187" s="914"/>
      <c r="F187" s="916"/>
      <c r="G187" s="919"/>
      <c r="H187" s="922"/>
      <c r="I187" s="927"/>
      <c r="J187" s="928"/>
      <c r="K187" s="937"/>
      <c r="L187" s="941"/>
      <c r="M187" s="174"/>
      <c r="N187" s="175"/>
      <c r="O187" s="176"/>
      <c r="P187" s="46"/>
      <c r="Q187" s="47"/>
      <c r="R187" s="944"/>
      <c r="S187" s="48"/>
      <c r="T187" s="932"/>
      <c r="U187" s="49"/>
      <c r="V187" s="932"/>
      <c r="W187" s="49"/>
      <c r="X187" s="932"/>
      <c r="Y187" s="49"/>
      <c r="Z187" s="932"/>
      <c r="AA187" s="49"/>
      <c r="AB187" s="932"/>
      <c r="AC187" s="49"/>
      <c r="AD187" s="932"/>
      <c r="AE187" s="49"/>
      <c r="AF187" s="932"/>
      <c r="AG187" s="50"/>
      <c r="AH187" s="863"/>
      <c r="AI187" s="863"/>
      <c r="AJ187" s="935"/>
      <c r="AK187" s="103">
        <f t="shared" si="599"/>
        <v>0</v>
      </c>
      <c r="AL187" s="51"/>
      <c r="AM187" s="52"/>
      <c r="AN187" s="52"/>
      <c r="AO187" s="52"/>
      <c r="AP187" s="52"/>
      <c r="AQ187" s="52"/>
      <c r="AR187" s="53">
        <f t="shared" si="600"/>
        <v>0</v>
      </c>
      <c r="AS187" s="54"/>
      <c r="AT187" s="52"/>
      <c r="AU187" s="53">
        <f t="shared" si="601"/>
        <v>0</v>
      </c>
      <c r="AV187" s="54"/>
      <c r="AW187" s="52"/>
      <c r="AX187" s="52"/>
      <c r="AY187" s="52"/>
      <c r="AZ187" s="55"/>
      <c r="BA187" s="56"/>
      <c r="BB187" s="56"/>
      <c r="BC187" s="57"/>
    </row>
    <row r="188" spans="1:55" ht="17.25" hidden="1" customHeight="1" x14ac:dyDescent="0.2">
      <c r="A188" s="902"/>
      <c r="B188" s="904"/>
      <c r="C188" s="907"/>
      <c r="D188" s="910"/>
      <c r="E188" s="914"/>
      <c r="F188" s="916"/>
      <c r="G188" s="919"/>
      <c r="H188" s="922"/>
      <c r="I188" s="927"/>
      <c r="J188" s="928"/>
      <c r="K188" s="937"/>
      <c r="L188" s="941"/>
      <c r="M188" s="174"/>
      <c r="N188" s="175"/>
      <c r="O188" s="176"/>
      <c r="P188" s="46"/>
      <c r="Q188" s="47"/>
      <c r="R188" s="944"/>
      <c r="S188" s="48"/>
      <c r="T188" s="932"/>
      <c r="U188" s="49"/>
      <c r="V188" s="932"/>
      <c r="W188" s="49"/>
      <c r="X188" s="932"/>
      <c r="Y188" s="49"/>
      <c r="Z188" s="932"/>
      <c r="AA188" s="49"/>
      <c r="AB188" s="932"/>
      <c r="AC188" s="49"/>
      <c r="AD188" s="932"/>
      <c r="AE188" s="49"/>
      <c r="AF188" s="932"/>
      <c r="AG188" s="50"/>
      <c r="AH188" s="863"/>
      <c r="AI188" s="863"/>
      <c r="AJ188" s="935"/>
      <c r="AK188" s="103">
        <f t="shared" si="599"/>
        <v>0</v>
      </c>
      <c r="AL188" s="51"/>
      <c r="AM188" s="52"/>
      <c r="AN188" s="52"/>
      <c r="AO188" s="52"/>
      <c r="AP188" s="52"/>
      <c r="AQ188" s="52"/>
      <c r="AR188" s="53">
        <f t="shared" si="600"/>
        <v>0</v>
      </c>
      <c r="AS188" s="54"/>
      <c r="AT188" s="52"/>
      <c r="AU188" s="53">
        <f t="shared" si="601"/>
        <v>0</v>
      </c>
      <c r="AV188" s="54"/>
      <c r="AW188" s="52"/>
      <c r="AX188" s="52"/>
      <c r="AY188" s="52"/>
      <c r="AZ188" s="55"/>
      <c r="BA188" s="56"/>
      <c r="BB188" s="56"/>
      <c r="BC188" s="57"/>
    </row>
    <row r="189" spans="1:55" ht="17.25" hidden="1" customHeight="1" x14ac:dyDescent="0.2">
      <c r="A189" s="902"/>
      <c r="B189" s="904"/>
      <c r="C189" s="907"/>
      <c r="D189" s="910"/>
      <c r="E189" s="914"/>
      <c r="F189" s="916"/>
      <c r="G189" s="919"/>
      <c r="H189" s="922"/>
      <c r="I189" s="927"/>
      <c r="J189" s="928"/>
      <c r="K189" s="937"/>
      <c r="L189" s="941"/>
      <c r="M189" s="174"/>
      <c r="N189" s="175"/>
      <c r="O189" s="176"/>
      <c r="P189" s="46"/>
      <c r="Q189" s="47"/>
      <c r="R189" s="944"/>
      <c r="S189" s="48"/>
      <c r="T189" s="932"/>
      <c r="U189" s="49"/>
      <c r="V189" s="932"/>
      <c r="W189" s="49"/>
      <c r="X189" s="932"/>
      <c r="Y189" s="49"/>
      <c r="Z189" s="932"/>
      <c r="AA189" s="49"/>
      <c r="AB189" s="932"/>
      <c r="AC189" s="49"/>
      <c r="AD189" s="932"/>
      <c r="AE189" s="49"/>
      <c r="AF189" s="932"/>
      <c r="AG189" s="50"/>
      <c r="AH189" s="863"/>
      <c r="AI189" s="863"/>
      <c r="AJ189" s="935"/>
      <c r="AK189" s="103">
        <f t="shared" si="599"/>
        <v>0</v>
      </c>
      <c r="AL189" s="51"/>
      <c r="AM189" s="52"/>
      <c r="AN189" s="52"/>
      <c r="AO189" s="52"/>
      <c r="AP189" s="52"/>
      <c r="AQ189" s="52"/>
      <c r="AR189" s="53">
        <f t="shared" si="600"/>
        <v>0</v>
      </c>
      <c r="AS189" s="54"/>
      <c r="AT189" s="52"/>
      <c r="AU189" s="53">
        <f t="shared" si="601"/>
        <v>0</v>
      </c>
      <c r="AV189" s="54"/>
      <c r="AW189" s="52"/>
      <c r="AX189" s="52"/>
      <c r="AY189" s="52"/>
      <c r="AZ189" s="55"/>
      <c r="BA189" s="56"/>
      <c r="BB189" s="56"/>
      <c r="BC189" s="57"/>
    </row>
    <row r="190" spans="1:55" ht="17.25" hidden="1" customHeight="1" x14ac:dyDescent="0.2">
      <c r="A190" s="902"/>
      <c r="B190" s="905"/>
      <c r="C190" s="908"/>
      <c r="D190" s="911"/>
      <c r="E190" s="914"/>
      <c r="F190" s="917"/>
      <c r="G190" s="920"/>
      <c r="H190" s="923"/>
      <c r="I190" s="927"/>
      <c r="J190" s="928"/>
      <c r="K190" s="938"/>
      <c r="L190" s="941"/>
      <c r="M190" s="177"/>
      <c r="N190" s="178"/>
      <c r="O190" s="179"/>
      <c r="P190" s="106"/>
      <c r="Q190" s="107"/>
      <c r="R190" s="944"/>
      <c r="S190" s="108"/>
      <c r="T190" s="932"/>
      <c r="U190" s="109"/>
      <c r="V190" s="932"/>
      <c r="W190" s="109"/>
      <c r="X190" s="932"/>
      <c r="Y190" s="109"/>
      <c r="Z190" s="932"/>
      <c r="AA190" s="109"/>
      <c r="AB190" s="932"/>
      <c r="AC190" s="109"/>
      <c r="AD190" s="932"/>
      <c r="AE190" s="109"/>
      <c r="AF190" s="932"/>
      <c r="AG190" s="110"/>
      <c r="AH190" s="863"/>
      <c r="AI190" s="863"/>
      <c r="AJ190" s="936"/>
      <c r="AK190" s="103">
        <f t="shared" si="599"/>
        <v>0</v>
      </c>
      <c r="AL190" s="111"/>
      <c r="AM190" s="112"/>
      <c r="AN190" s="112"/>
      <c r="AO190" s="112"/>
      <c r="AP190" s="112"/>
      <c r="AQ190" s="112"/>
      <c r="AR190" s="53">
        <f t="shared" si="600"/>
        <v>0</v>
      </c>
      <c r="AS190" s="113"/>
      <c r="AT190" s="112"/>
      <c r="AU190" s="53">
        <f>SUM(AS190:AT190)</f>
        <v>0</v>
      </c>
      <c r="AV190" s="113"/>
      <c r="AW190" s="112"/>
      <c r="AX190" s="112"/>
      <c r="AY190" s="112"/>
      <c r="AZ190" s="114"/>
      <c r="BA190" s="115"/>
      <c r="BB190" s="115"/>
      <c r="BC190" s="116"/>
    </row>
    <row r="191" spans="1:55" ht="9.9499999999999993" hidden="1" customHeight="1" thickBot="1" x14ac:dyDescent="0.25">
      <c r="A191" s="903"/>
      <c r="B191" s="906"/>
      <c r="C191" s="909"/>
      <c r="D191" s="912"/>
      <c r="E191" s="915"/>
      <c r="F191" s="918"/>
      <c r="G191" s="921"/>
      <c r="H191" s="924"/>
      <c r="I191" s="929"/>
      <c r="J191" s="930"/>
      <c r="K191" s="939"/>
      <c r="L191" s="942"/>
      <c r="M191" s="180"/>
      <c r="N191" s="181"/>
      <c r="O191" s="182"/>
      <c r="P191" s="117"/>
      <c r="Q191" s="117"/>
      <c r="R191" s="945"/>
      <c r="S191" s="183"/>
      <c r="T191" s="933"/>
      <c r="U191" s="184"/>
      <c r="V191" s="933"/>
      <c r="W191" s="184"/>
      <c r="X191" s="933"/>
      <c r="Y191" s="184"/>
      <c r="Z191" s="933"/>
      <c r="AA191" s="184"/>
      <c r="AB191" s="933"/>
      <c r="AC191" s="184"/>
      <c r="AD191" s="933"/>
      <c r="AE191" s="184"/>
      <c r="AF191" s="933"/>
      <c r="AG191" s="185"/>
      <c r="AH191" s="864"/>
      <c r="AI191" s="864"/>
      <c r="AJ191" s="118"/>
      <c r="AK191" s="119"/>
      <c r="AL191" s="186"/>
      <c r="AM191" s="187"/>
      <c r="AN191" s="187"/>
      <c r="AO191" s="187"/>
      <c r="AP191" s="187"/>
      <c r="AQ191" s="187"/>
      <c r="AR191" s="120"/>
      <c r="AS191" s="188"/>
      <c r="AT191" s="187"/>
      <c r="AU191" s="120"/>
      <c r="AV191" s="188"/>
      <c r="AW191" s="187"/>
      <c r="AX191" s="187"/>
      <c r="AY191" s="187"/>
      <c r="AZ191" s="189"/>
      <c r="BA191" s="190"/>
      <c r="BB191" s="190"/>
      <c r="BC191" s="191"/>
    </row>
    <row r="192" spans="1:55" ht="6" hidden="1" customHeight="1" x14ac:dyDescent="0.2">
      <c r="A192" s="156"/>
      <c r="B192" s="192"/>
      <c r="C192" s="192"/>
      <c r="D192" s="192"/>
      <c r="E192" s="192"/>
      <c r="F192" s="192"/>
      <c r="G192" s="192"/>
      <c r="H192" s="192"/>
      <c r="I192" s="946"/>
      <c r="J192" s="946"/>
      <c r="K192" s="192"/>
      <c r="L192" s="192"/>
      <c r="M192" s="192"/>
      <c r="N192" s="192"/>
      <c r="O192" s="192"/>
      <c r="P192" s="192"/>
      <c r="Q192" s="192"/>
      <c r="R192" s="192"/>
      <c r="S192" s="192"/>
      <c r="T192" s="192"/>
      <c r="U192" s="192"/>
      <c r="V192" s="192"/>
      <c r="W192" s="192"/>
      <c r="X192" s="192"/>
      <c r="Y192" s="192"/>
      <c r="Z192" s="192"/>
      <c r="AA192" s="192"/>
      <c r="AB192" s="192"/>
      <c r="AC192" s="192"/>
      <c r="AD192" s="192"/>
      <c r="AE192" s="192"/>
      <c r="AF192" s="192"/>
      <c r="AG192" s="192"/>
      <c r="AH192" s="192"/>
      <c r="AI192" s="192"/>
      <c r="AJ192" s="192"/>
      <c r="AK192" s="193"/>
      <c r="AL192" s="193"/>
      <c r="AM192" s="193"/>
      <c r="AN192" s="193"/>
      <c r="AO192" s="193"/>
      <c r="AP192" s="193"/>
      <c r="AQ192" s="194"/>
      <c r="AR192" s="193"/>
      <c r="AS192" s="193"/>
      <c r="AT192" s="193"/>
      <c r="AU192" s="193"/>
      <c r="AV192" s="193"/>
      <c r="AW192" s="193"/>
      <c r="AX192" s="193"/>
      <c r="AY192" s="193"/>
      <c r="AZ192" s="193"/>
      <c r="BA192" s="193"/>
      <c r="BB192" s="193"/>
      <c r="BC192" s="156"/>
    </row>
    <row r="193" spans="1:55" ht="72" hidden="1" customHeight="1" x14ac:dyDescent="0.2">
      <c r="A193" s="901">
        <v>21</v>
      </c>
      <c r="B193" s="161" t="s">
        <v>1704</v>
      </c>
      <c r="C193" s="162" t="s">
        <v>1705</v>
      </c>
      <c r="D193" s="163" t="s">
        <v>21</v>
      </c>
      <c r="E193" s="163" t="s">
        <v>1891</v>
      </c>
      <c r="F193" s="162" t="s">
        <v>1706</v>
      </c>
      <c r="G193" s="164" t="s">
        <v>1678</v>
      </c>
      <c r="H193" s="164" t="s">
        <v>1679</v>
      </c>
      <c r="I193" s="165" t="s">
        <v>1907</v>
      </c>
      <c r="J193" s="166">
        <f>+$N$3</f>
        <v>2019</v>
      </c>
      <c r="K193" s="164" t="s">
        <v>1924</v>
      </c>
      <c r="L193" s="165" t="s">
        <v>1925</v>
      </c>
      <c r="M193" s="162" t="s">
        <v>1707</v>
      </c>
      <c r="N193" s="162" t="s">
        <v>1708</v>
      </c>
      <c r="O193" s="162" t="s">
        <v>1709</v>
      </c>
      <c r="P193" s="162" t="s">
        <v>1710</v>
      </c>
      <c r="Q193" s="162" t="s">
        <v>1711</v>
      </c>
      <c r="R193" s="167">
        <f t="shared" ref="R193" si="602">SUM(R194:R200)</f>
        <v>0</v>
      </c>
      <c r="S193" s="168">
        <f t="shared" ref="S193" si="603">SUM(S194:S200)</f>
        <v>0</v>
      </c>
      <c r="T193" s="169">
        <f t="shared" ref="T193" si="604">SUM(T194:T200)</f>
        <v>0</v>
      </c>
      <c r="U193" s="170">
        <f t="shared" ref="U193" si="605">SUM(U194:U200)</f>
        <v>0</v>
      </c>
      <c r="V193" s="169">
        <f t="shared" ref="V193" si="606">SUM(V194:V200)</f>
        <v>0</v>
      </c>
      <c r="W193" s="170">
        <f t="shared" ref="W193" si="607">SUM(W194:W200)</f>
        <v>0</v>
      </c>
      <c r="X193" s="169">
        <f t="shared" ref="X193" si="608">SUM(X194:X200)</f>
        <v>0</v>
      </c>
      <c r="Y193" s="170">
        <f t="shared" ref="Y193" si="609">SUM(Y194:Y200)</f>
        <v>0</v>
      </c>
      <c r="Z193" s="169">
        <f t="shared" ref="Z193" si="610">SUM(Z194:Z200)</f>
        <v>0</v>
      </c>
      <c r="AA193" s="170">
        <f t="shared" ref="AA193" si="611">SUM(AA194:AA200)</f>
        <v>0</v>
      </c>
      <c r="AB193" s="169">
        <f t="shared" ref="AB193" si="612">SUM(AB194:AB200)</f>
        <v>0</v>
      </c>
      <c r="AC193" s="170">
        <f t="shared" ref="AC193" si="613">SUM(AC194:AC200)</f>
        <v>0</v>
      </c>
      <c r="AD193" s="169">
        <f t="shared" ref="AD193" si="614">SUM(AD194:AD200)</f>
        <v>0</v>
      </c>
      <c r="AE193" s="170">
        <f t="shared" ref="AE193" si="615">SUM(AE194:AE200)</f>
        <v>0</v>
      </c>
      <c r="AF193" s="169">
        <f t="shared" ref="AF193" si="616">SUM(AF194:AF200)</f>
        <v>0</v>
      </c>
      <c r="AG193" s="171">
        <f t="shared" ref="AG193" si="617">SUM(AG194:AG200)</f>
        <v>0</v>
      </c>
      <c r="AH193" s="861"/>
      <c r="AI193" s="861"/>
      <c r="AJ193" s="172">
        <f t="shared" ref="AJ193" si="618">SUM(AJ194:AJ200)</f>
        <v>0</v>
      </c>
      <c r="AK193" s="173">
        <f t="shared" ref="AK193" si="619">SUM(AK194:AK200)</f>
        <v>0</v>
      </c>
      <c r="AL193" s="41">
        <f t="shared" ref="AL193" si="620">SUM(AL194:AL200)</f>
        <v>0</v>
      </c>
      <c r="AM193" s="42">
        <f t="shared" ref="AM193" si="621">SUM(AM194:AM200)</f>
        <v>0</v>
      </c>
      <c r="AN193" s="42">
        <f t="shared" ref="AN193" si="622">SUM(AN194:AN200)</f>
        <v>0</v>
      </c>
      <c r="AO193" s="42">
        <f t="shared" ref="AO193" si="623">SUM(AO194:AO200)</f>
        <v>0</v>
      </c>
      <c r="AP193" s="42">
        <f t="shared" ref="AP193" si="624">SUM(AP194:AP200)</f>
        <v>0</v>
      </c>
      <c r="AQ193" s="42">
        <f t="shared" ref="AQ193" si="625">SUM(AQ194:AQ200)</f>
        <v>0</v>
      </c>
      <c r="AR193" s="43">
        <f t="shared" ref="AR193" si="626">SUM(AR194:AR200)</f>
        <v>0</v>
      </c>
      <c r="AS193" s="104">
        <f t="shared" ref="AS193" si="627">SUM(AS194:AS200)</f>
        <v>0</v>
      </c>
      <c r="AT193" s="42">
        <f t="shared" ref="AT193" si="628">SUM(AT194:AT200)</f>
        <v>0</v>
      </c>
      <c r="AU193" s="43">
        <f t="shared" ref="AU193" si="629">SUM(AU194:AU200)</f>
        <v>0</v>
      </c>
      <c r="AV193" s="104">
        <f t="shared" ref="AV193" si="630">SUM(AV194:AV200)</f>
        <v>0</v>
      </c>
      <c r="AW193" s="42">
        <f t="shared" ref="AW193" si="631">SUM(AW194:AW200)</f>
        <v>0</v>
      </c>
      <c r="AX193" s="42">
        <f t="shared" ref="AX193" si="632">SUM(AX194:AX200)</f>
        <v>0</v>
      </c>
      <c r="AY193" s="42">
        <f t="shared" ref="AY193" si="633">SUM(AY194:AY200)</f>
        <v>0</v>
      </c>
      <c r="AZ193" s="105">
        <f t="shared" ref="AZ193" si="634">SUM(AZ194:AZ200)</f>
        <v>0</v>
      </c>
      <c r="BA193" s="44" t="s">
        <v>1684</v>
      </c>
      <c r="BB193" s="44" t="s">
        <v>1685</v>
      </c>
      <c r="BC193" s="45" t="s">
        <v>1686</v>
      </c>
    </row>
    <row r="194" spans="1:55" ht="17.25" hidden="1" customHeight="1" x14ac:dyDescent="0.2">
      <c r="A194" s="902"/>
      <c r="B194" s="904" t="str">
        <f>VLOOKUP($D$9,'PROYECTOS REGISTRADOS'!$A$2:$D$82,4,0)</f>
        <v>Fortalecimiento Institucional de la Empresa de Servicios Públicos del Municipio de Tocancipá, Cundinamarca, Centro Oriente</v>
      </c>
      <c r="C194" s="907" t="str">
        <f>VLOOKUP($D$9,'PROYECTOS REGISTRADOS'!$A$2:$D$82,3,0)</f>
        <v>2016-25817-0048</v>
      </c>
      <c r="D194" s="910"/>
      <c r="E194" s="913" t="str">
        <f>IF(D194=0,"0-0",(VLOOKUP(D194,'CONSOLIDADO PLAN DESARROLLO'!$EL$9:$ET$304,2,0)))</f>
        <v>0-0</v>
      </c>
      <c r="F194" s="916" t="str">
        <f>IF(D194=0,"0-0",(VLOOKUP(D194,'CONSOLIDADO PLAN DESARROLLO'!$EL$9:$ET$304,3,0)))</f>
        <v>0-0</v>
      </c>
      <c r="G194" s="919" t="str">
        <f>IF(D194=0,"0-0",(VLOOKUP(D194,'CONSOLIDADO PLAN DESARROLLO'!$EL$9:$ET$304,4,0)))</f>
        <v>0-0</v>
      </c>
      <c r="H194" s="922" t="str">
        <f>IF(D194=0,"0-0",(VLOOKUP(D194,'CONSOLIDADO PLAN DESARROLLO'!$EL$9:$ET$304,5,0)))</f>
        <v>0-0</v>
      </c>
      <c r="I194" s="925" t="str">
        <f>IF(D194=0,"0-0",(VLOOKUP(D194,'CONSOLIDADO PLAN DESARROLLO'!$EL$9:$ET$304,$R$3,0)))</f>
        <v>0-0</v>
      </c>
      <c r="J194" s="926"/>
      <c r="K194" s="937"/>
      <c r="L194" s="940"/>
      <c r="M194" s="174"/>
      <c r="N194" s="175"/>
      <c r="O194" s="176"/>
      <c r="P194" s="46"/>
      <c r="Q194" s="47"/>
      <c r="R194" s="943"/>
      <c r="S194" s="48"/>
      <c r="T194" s="931"/>
      <c r="U194" s="49"/>
      <c r="V194" s="931"/>
      <c r="W194" s="49"/>
      <c r="X194" s="931"/>
      <c r="Y194" s="49"/>
      <c r="Z194" s="931"/>
      <c r="AA194" s="49"/>
      <c r="AB194" s="931"/>
      <c r="AC194" s="49"/>
      <c r="AD194" s="931"/>
      <c r="AE194" s="49"/>
      <c r="AF194" s="931"/>
      <c r="AG194" s="50"/>
      <c r="AH194" s="862"/>
      <c r="AI194" s="862"/>
      <c r="AJ194" s="934">
        <f>+R194+T194+V194+X194+Z194+AB194+AD194+AF194</f>
        <v>0</v>
      </c>
      <c r="AK194" s="103">
        <f t="shared" ref="AK194:AK199" si="635">AC194+AE194+AG194+S194+U194+W194+Y194+AA194</f>
        <v>0</v>
      </c>
      <c r="AL194" s="51"/>
      <c r="AM194" s="52"/>
      <c r="AN194" s="52"/>
      <c r="AO194" s="52"/>
      <c r="AP194" s="52"/>
      <c r="AQ194" s="52"/>
      <c r="AR194" s="53">
        <f t="shared" ref="AR194:AR199" si="636">SUM(AL194:AQ194)</f>
        <v>0</v>
      </c>
      <c r="AS194" s="54"/>
      <c r="AT194" s="52"/>
      <c r="AU194" s="53">
        <f t="shared" ref="AU194:AU198" si="637">SUM(AS194:AT194)</f>
        <v>0</v>
      </c>
      <c r="AV194" s="54"/>
      <c r="AW194" s="52"/>
      <c r="AX194" s="52"/>
      <c r="AY194" s="52"/>
      <c r="AZ194" s="55"/>
      <c r="BA194" s="56"/>
      <c r="BB194" s="56"/>
      <c r="BC194" s="57"/>
    </row>
    <row r="195" spans="1:55" ht="17.25" hidden="1" customHeight="1" x14ac:dyDescent="0.2">
      <c r="A195" s="902"/>
      <c r="B195" s="904"/>
      <c r="C195" s="907"/>
      <c r="D195" s="910"/>
      <c r="E195" s="914"/>
      <c r="F195" s="916"/>
      <c r="G195" s="919"/>
      <c r="H195" s="922"/>
      <c r="I195" s="927"/>
      <c r="J195" s="928"/>
      <c r="K195" s="937"/>
      <c r="L195" s="941"/>
      <c r="M195" s="174"/>
      <c r="N195" s="175"/>
      <c r="O195" s="176"/>
      <c r="P195" s="46"/>
      <c r="Q195" s="47"/>
      <c r="R195" s="944"/>
      <c r="S195" s="48"/>
      <c r="T195" s="932"/>
      <c r="U195" s="49"/>
      <c r="V195" s="932"/>
      <c r="W195" s="49"/>
      <c r="X195" s="932"/>
      <c r="Y195" s="49"/>
      <c r="Z195" s="932"/>
      <c r="AA195" s="49"/>
      <c r="AB195" s="932"/>
      <c r="AC195" s="49"/>
      <c r="AD195" s="932"/>
      <c r="AE195" s="49"/>
      <c r="AF195" s="932"/>
      <c r="AG195" s="50"/>
      <c r="AH195" s="863"/>
      <c r="AI195" s="863"/>
      <c r="AJ195" s="935"/>
      <c r="AK195" s="103">
        <f t="shared" si="635"/>
        <v>0</v>
      </c>
      <c r="AL195" s="51"/>
      <c r="AM195" s="52"/>
      <c r="AN195" s="52"/>
      <c r="AO195" s="52"/>
      <c r="AP195" s="52"/>
      <c r="AQ195" s="52"/>
      <c r="AR195" s="53">
        <f t="shared" si="636"/>
        <v>0</v>
      </c>
      <c r="AS195" s="54"/>
      <c r="AT195" s="52"/>
      <c r="AU195" s="53">
        <f t="shared" si="637"/>
        <v>0</v>
      </c>
      <c r="AV195" s="54"/>
      <c r="AW195" s="52"/>
      <c r="AX195" s="52"/>
      <c r="AY195" s="52"/>
      <c r="AZ195" s="55"/>
      <c r="BA195" s="56"/>
      <c r="BB195" s="56"/>
      <c r="BC195" s="57"/>
    </row>
    <row r="196" spans="1:55" ht="17.25" hidden="1" customHeight="1" x14ac:dyDescent="0.2">
      <c r="A196" s="902"/>
      <c r="B196" s="904"/>
      <c r="C196" s="907"/>
      <c r="D196" s="910"/>
      <c r="E196" s="914"/>
      <c r="F196" s="916"/>
      <c r="G196" s="919"/>
      <c r="H196" s="922"/>
      <c r="I196" s="927"/>
      <c r="J196" s="928"/>
      <c r="K196" s="937"/>
      <c r="L196" s="941"/>
      <c r="M196" s="174"/>
      <c r="N196" s="175"/>
      <c r="O196" s="176"/>
      <c r="P196" s="46"/>
      <c r="Q196" s="47"/>
      <c r="R196" s="944"/>
      <c r="S196" s="48"/>
      <c r="T196" s="932"/>
      <c r="U196" s="49"/>
      <c r="V196" s="932"/>
      <c r="W196" s="49"/>
      <c r="X196" s="932"/>
      <c r="Y196" s="49"/>
      <c r="Z196" s="932"/>
      <c r="AA196" s="49"/>
      <c r="AB196" s="932"/>
      <c r="AC196" s="49"/>
      <c r="AD196" s="932"/>
      <c r="AE196" s="49"/>
      <c r="AF196" s="932"/>
      <c r="AG196" s="50"/>
      <c r="AH196" s="863"/>
      <c r="AI196" s="863"/>
      <c r="AJ196" s="935"/>
      <c r="AK196" s="103">
        <f t="shared" si="635"/>
        <v>0</v>
      </c>
      <c r="AL196" s="51"/>
      <c r="AM196" s="52"/>
      <c r="AN196" s="52"/>
      <c r="AO196" s="52"/>
      <c r="AP196" s="52"/>
      <c r="AQ196" s="52"/>
      <c r="AR196" s="53">
        <f t="shared" si="636"/>
        <v>0</v>
      </c>
      <c r="AS196" s="54"/>
      <c r="AT196" s="52"/>
      <c r="AU196" s="53">
        <f t="shared" si="637"/>
        <v>0</v>
      </c>
      <c r="AV196" s="54"/>
      <c r="AW196" s="52"/>
      <c r="AX196" s="52"/>
      <c r="AY196" s="52"/>
      <c r="AZ196" s="55"/>
      <c r="BA196" s="56"/>
      <c r="BB196" s="56"/>
      <c r="BC196" s="57"/>
    </row>
    <row r="197" spans="1:55" ht="17.25" hidden="1" customHeight="1" x14ac:dyDescent="0.2">
      <c r="A197" s="902"/>
      <c r="B197" s="904"/>
      <c r="C197" s="907"/>
      <c r="D197" s="910"/>
      <c r="E197" s="914"/>
      <c r="F197" s="916"/>
      <c r="G197" s="919"/>
      <c r="H197" s="922"/>
      <c r="I197" s="927"/>
      <c r="J197" s="928"/>
      <c r="K197" s="937"/>
      <c r="L197" s="941"/>
      <c r="M197" s="174"/>
      <c r="N197" s="175"/>
      <c r="O197" s="176"/>
      <c r="P197" s="46"/>
      <c r="Q197" s="47"/>
      <c r="R197" s="944"/>
      <c r="S197" s="48"/>
      <c r="T197" s="932"/>
      <c r="U197" s="49"/>
      <c r="V197" s="932"/>
      <c r="W197" s="49"/>
      <c r="X197" s="932"/>
      <c r="Y197" s="49"/>
      <c r="Z197" s="932"/>
      <c r="AA197" s="49"/>
      <c r="AB197" s="932"/>
      <c r="AC197" s="49"/>
      <c r="AD197" s="932"/>
      <c r="AE197" s="49"/>
      <c r="AF197" s="932"/>
      <c r="AG197" s="50"/>
      <c r="AH197" s="863"/>
      <c r="AI197" s="863"/>
      <c r="AJ197" s="935"/>
      <c r="AK197" s="103">
        <f t="shared" si="635"/>
        <v>0</v>
      </c>
      <c r="AL197" s="51"/>
      <c r="AM197" s="52"/>
      <c r="AN197" s="52"/>
      <c r="AO197" s="52"/>
      <c r="AP197" s="52"/>
      <c r="AQ197" s="52"/>
      <c r="AR197" s="53">
        <f t="shared" si="636"/>
        <v>0</v>
      </c>
      <c r="AS197" s="54"/>
      <c r="AT197" s="52"/>
      <c r="AU197" s="53">
        <f t="shared" si="637"/>
        <v>0</v>
      </c>
      <c r="AV197" s="54"/>
      <c r="AW197" s="52"/>
      <c r="AX197" s="52"/>
      <c r="AY197" s="52"/>
      <c r="AZ197" s="55"/>
      <c r="BA197" s="56"/>
      <c r="BB197" s="56"/>
      <c r="BC197" s="57"/>
    </row>
    <row r="198" spans="1:55" ht="17.25" hidden="1" customHeight="1" x14ac:dyDescent="0.2">
      <c r="A198" s="902"/>
      <c r="B198" s="904"/>
      <c r="C198" s="907"/>
      <c r="D198" s="910"/>
      <c r="E198" s="914"/>
      <c r="F198" s="916"/>
      <c r="G198" s="919"/>
      <c r="H198" s="922"/>
      <c r="I198" s="927"/>
      <c r="J198" s="928"/>
      <c r="K198" s="937"/>
      <c r="L198" s="941"/>
      <c r="M198" s="174"/>
      <c r="N198" s="175"/>
      <c r="O198" s="176"/>
      <c r="P198" s="46"/>
      <c r="Q198" s="47"/>
      <c r="R198" s="944"/>
      <c r="S198" s="48"/>
      <c r="T198" s="932"/>
      <c r="U198" s="49"/>
      <c r="V198" s="932"/>
      <c r="W198" s="49"/>
      <c r="X198" s="932"/>
      <c r="Y198" s="49"/>
      <c r="Z198" s="932"/>
      <c r="AA198" s="49"/>
      <c r="AB198" s="932"/>
      <c r="AC198" s="49"/>
      <c r="AD198" s="932"/>
      <c r="AE198" s="49"/>
      <c r="AF198" s="932"/>
      <c r="AG198" s="50"/>
      <c r="AH198" s="863"/>
      <c r="AI198" s="863"/>
      <c r="AJ198" s="935"/>
      <c r="AK198" s="103">
        <f t="shared" si="635"/>
        <v>0</v>
      </c>
      <c r="AL198" s="51"/>
      <c r="AM198" s="52"/>
      <c r="AN198" s="52"/>
      <c r="AO198" s="52"/>
      <c r="AP198" s="52"/>
      <c r="AQ198" s="52"/>
      <c r="AR198" s="53">
        <f t="shared" si="636"/>
        <v>0</v>
      </c>
      <c r="AS198" s="54"/>
      <c r="AT198" s="52"/>
      <c r="AU198" s="53">
        <f t="shared" si="637"/>
        <v>0</v>
      </c>
      <c r="AV198" s="54"/>
      <c r="AW198" s="52"/>
      <c r="AX198" s="52"/>
      <c r="AY198" s="52"/>
      <c r="AZ198" s="55"/>
      <c r="BA198" s="56"/>
      <c r="BB198" s="56"/>
      <c r="BC198" s="57"/>
    </row>
    <row r="199" spans="1:55" ht="17.25" hidden="1" customHeight="1" x14ac:dyDescent="0.2">
      <c r="A199" s="902"/>
      <c r="B199" s="905"/>
      <c r="C199" s="908"/>
      <c r="D199" s="911"/>
      <c r="E199" s="914"/>
      <c r="F199" s="917"/>
      <c r="G199" s="920"/>
      <c r="H199" s="923"/>
      <c r="I199" s="927"/>
      <c r="J199" s="928"/>
      <c r="K199" s="938"/>
      <c r="L199" s="941"/>
      <c r="M199" s="177"/>
      <c r="N199" s="178"/>
      <c r="O199" s="179"/>
      <c r="P199" s="106"/>
      <c r="Q199" s="107"/>
      <c r="R199" s="944"/>
      <c r="S199" s="108"/>
      <c r="T199" s="932"/>
      <c r="U199" s="109"/>
      <c r="V199" s="932"/>
      <c r="W199" s="109"/>
      <c r="X199" s="932"/>
      <c r="Y199" s="109"/>
      <c r="Z199" s="932"/>
      <c r="AA199" s="109"/>
      <c r="AB199" s="932"/>
      <c r="AC199" s="109"/>
      <c r="AD199" s="932"/>
      <c r="AE199" s="109"/>
      <c r="AF199" s="932"/>
      <c r="AG199" s="110"/>
      <c r="AH199" s="863"/>
      <c r="AI199" s="863"/>
      <c r="AJ199" s="936"/>
      <c r="AK199" s="103">
        <f t="shared" si="635"/>
        <v>0</v>
      </c>
      <c r="AL199" s="111"/>
      <c r="AM199" s="112"/>
      <c r="AN199" s="112"/>
      <c r="AO199" s="112"/>
      <c r="AP199" s="112"/>
      <c r="AQ199" s="112"/>
      <c r="AR199" s="53">
        <f t="shared" si="636"/>
        <v>0</v>
      </c>
      <c r="AS199" s="113"/>
      <c r="AT199" s="112"/>
      <c r="AU199" s="53">
        <f>SUM(AS199:AT199)</f>
        <v>0</v>
      </c>
      <c r="AV199" s="113"/>
      <c r="AW199" s="112"/>
      <c r="AX199" s="112"/>
      <c r="AY199" s="112"/>
      <c r="AZ199" s="114"/>
      <c r="BA199" s="115"/>
      <c r="BB199" s="115"/>
      <c r="BC199" s="116"/>
    </row>
    <row r="200" spans="1:55" ht="9.9499999999999993" hidden="1" customHeight="1" thickBot="1" x14ac:dyDescent="0.25">
      <c r="A200" s="903"/>
      <c r="B200" s="906"/>
      <c r="C200" s="909"/>
      <c r="D200" s="912"/>
      <c r="E200" s="915"/>
      <c r="F200" s="918"/>
      <c r="G200" s="921"/>
      <c r="H200" s="924"/>
      <c r="I200" s="929"/>
      <c r="J200" s="930"/>
      <c r="K200" s="939"/>
      <c r="L200" s="942"/>
      <c r="M200" s="180"/>
      <c r="N200" s="181"/>
      <c r="O200" s="182"/>
      <c r="P200" s="117"/>
      <c r="Q200" s="117"/>
      <c r="R200" s="945"/>
      <c r="S200" s="183"/>
      <c r="T200" s="933"/>
      <c r="U200" s="184"/>
      <c r="V200" s="933"/>
      <c r="W200" s="184"/>
      <c r="X200" s="933"/>
      <c r="Y200" s="184"/>
      <c r="Z200" s="933"/>
      <c r="AA200" s="184"/>
      <c r="AB200" s="933"/>
      <c r="AC200" s="184"/>
      <c r="AD200" s="933"/>
      <c r="AE200" s="184"/>
      <c r="AF200" s="933"/>
      <c r="AG200" s="185"/>
      <c r="AH200" s="864"/>
      <c r="AI200" s="864"/>
      <c r="AJ200" s="118"/>
      <c r="AK200" s="119"/>
      <c r="AL200" s="186"/>
      <c r="AM200" s="187"/>
      <c r="AN200" s="187"/>
      <c r="AO200" s="187"/>
      <c r="AP200" s="187"/>
      <c r="AQ200" s="187"/>
      <c r="AR200" s="120"/>
      <c r="AS200" s="188"/>
      <c r="AT200" s="187"/>
      <c r="AU200" s="120"/>
      <c r="AV200" s="188"/>
      <c r="AW200" s="187"/>
      <c r="AX200" s="187"/>
      <c r="AY200" s="187"/>
      <c r="AZ200" s="189"/>
      <c r="BA200" s="190"/>
      <c r="BB200" s="190"/>
      <c r="BC200" s="191"/>
    </row>
    <row r="201" spans="1:55" ht="6" customHeight="1" x14ac:dyDescent="0.2">
      <c r="A201" s="156"/>
      <c r="B201" s="192"/>
      <c r="C201" s="192"/>
      <c r="D201" s="192"/>
      <c r="E201" s="192"/>
      <c r="F201" s="192"/>
      <c r="G201" s="192"/>
      <c r="H201" s="192"/>
      <c r="I201" s="946"/>
      <c r="J201" s="946"/>
      <c r="K201" s="192"/>
      <c r="L201" s="192"/>
      <c r="M201" s="192"/>
      <c r="N201" s="192"/>
      <c r="O201" s="192"/>
      <c r="P201" s="192"/>
      <c r="Q201" s="192"/>
      <c r="R201" s="192"/>
      <c r="S201" s="192"/>
      <c r="T201" s="192"/>
      <c r="U201" s="192"/>
      <c r="V201" s="192"/>
      <c r="W201" s="192"/>
      <c r="X201" s="192"/>
      <c r="Y201" s="192"/>
      <c r="Z201" s="192"/>
      <c r="AA201" s="192"/>
      <c r="AB201" s="192"/>
      <c r="AC201" s="192"/>
      <c r="AD201" s="192"/>
      <c r="AE201" s="192"/>
      <c r="AF201" s="192"/>
      <c r="AG201" s="192"/>
      <c r="AH201" s="192"/>
      <c r="AI201" s="192"/>
      <c r="AJ201" s="192"/>
      <c r="AK201" s="193"/>
      <c r="AL201" s="193"/>
      <c r="AM201" s="193"/>
      <c r="AN201" s="193"/>
      <c r="AO201" s="193"/>
      <c r="AP201" s="193"/>
      <c r="AQ201" s="194"/>
      <c r="AR201" s="193"/>
      <c r="AS201" s="193"/>
      <c r="AT201" s="193"/>
      <c r="AU201" s="193"/>
      <c r="AV201" s="193"/>
      <c r="AW201" s="193"/>
      <c r="AX201" s="193"/>
      <c r="AY201" s="193"/>
      <c r="AZ201" s="193"/>
      <c r="BA201" s="193"/>
      <c r="BB201" s="193"/>
      <c r="BC201" s="156"/>
    </row>
    <row r="203" spans="1:55" x14ac:dyDescent="0.2">
      <c r="B203" s="956"/>
      <c r="C203" s="958" t="s">
        <v>1669</v>
      </c>
      <c r="D203" s="959"/>
      <c r="E203" s="959"/>
      <c r="F203" s="959"/>
      <c r="G203" s="959"/>
      <c r="H203" s="959"/>
      <c r="I203" s="959"/>
      <c r="J203" s="959"/>
    </row>
    <row r="204" spans="1:55" x14ac:dyDescent="0.2">
      <c r="B204" s="957"/>
      <c r="C204" s="958"/>
      <c r="D204" s="959"/>
      <c r="E204" s="959"/>
      <c r="F204" s="959"/>
      <c r="G204" s="959"/>
      <c r="H204" s="959"/>
      <c r="I204" s="959"/>
      <c r="J204" s="959"/>
    </row>
    <row r="310" spans="14:15" x14ac:dyDescent="0.2">
      <c r="N310" s="121" t="s">
        <v>1905</v>
      </c>
      <c r="O310" s="121" t="s">
        <v>1906</v>
      </c>
    </row>
    <row r="311" spans="14:15" x14ac:dyDescent="0.2">
      <c r="N311" s="121">
        <v>2016</v>
      </c>
      <c r="O311" s="121">
        <v>6</v>
      </c>
    </row>
    <row r="312" spans="14:15" x14ac:dyDescent="0.2">
      <c r="N312" s="121">
        <v>2017</v>
      </c>
      <c r="O312" s="121">
        <v>7</v>
      </c>
    </row>
    <row r="313" spans="14:15" x14ac:dyDescent="0.2">
      <c r="N313" s="121">
        <v>2018</v>
      </c>
      <c r="O313" s="121">
        <v>8</v>
      </c>
    </row>
    <row r="314" spans="14:15" x14ac:dyDescent="0.2">
      <c r="N314" s="121">
        <v>2019</v>
      </c>
      <c r="O314" s="121">
        <v>9</v>
      </c>
    </row>
    <row r="315" spans="14:15" x14ac:dyDescent="0.2">
      <c r="N315" s="121">
        <v>2020</v>
      </c>
      <c r="O315" s="121">
        <v>10</v>
      </c>
    </row>
  </sheetData>
  <sheetProtection algorithmName="SHA-512" hashValue="qETGN9Wr/fzHFgEx/69mSguZ3Il6zIYHGW9WoBp9mHqT8r780VMwEQsf2xsA8abEz24qb7evyYnZttPM7KqXng==" saltValue="VXfQyWbogpMxxGIV8dWwug==" spinCount="100000" sheet="1" objects="1" scenarios="1"/>
  <mergeCells count="492">
    <mergeCell ref="AH22:AH29"/>
    <mergeCell ref="AH32:AH38"/>
    <mergeCell ref="AH41:AH47"/>
    <mergeCell ref="AJ13:AJ18"/>
    <mergeCell ref="R13:R19"/>
    <mergeCell ref="T13:T19"/>
    <mergeCell ref="V13:V19"/>
    <mergeCell ref="X13:X19"/>
    <mergeCell ref="Z13:Z19"/>
    <mergeCell ref="AB13:AB19"/>
    <mergeCell ref="AD13:AD19"/>
    <mergeCell ref="AF13:AF19"/>
    <mergeCell ref="AH13:AH19"/>
    <mergeCell ref="R32:R38"/>
    <mergeCell ref="T32:T38"/>
    <mergeCell ref="V32:V38"/>
    <mergeCell ref="X32:X38"/>
    <mergeCell ref="Z32:Z38"/>
    <mergeCell ref="AB32:AB38"/>
    <mergeCell ref="AD32:AD38"/>
    <mergeCell ref="AF32:AF38"/>
    <mergeCell ref="AJ32:AJ37"/>
    <mergeCell ref="R41:R47"/>
    <mergeCell ref="T41:T47"/>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AH7:AI7"/>
    <mergeCell ref="B3:L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1:A38"/>
    <mergeCell ref="B32:B38"/>
    <mergeCell ref="C32:C38"/>
    <mergeCell ref="D32:D38"/>
    <mergeCell ref="E32:E38"/>
    <mergeCell ref="F32:F38"/>
    <mergeCell ref="H13:H19"/>
    <mergeCell ref="I13:J19"/>
    <mergeCell ref="K13:K19"/>
    <mergeCell ref="K22:K29"/>
    <mergeCell ref="L13:L19"/>
    <mergeCell ref="I20:J20"/>
    <mergeCell ref="G13:G19"/>
    <mergeCell ref="G32:G38"/>
    <mergeCell ref="H32:H38"/>
    <mergeCell ref="I32:J38"/>
    <mergeCell ref="K32:K38"/>
    <mergeCell ref="L32:L38"/>
    <mergeCell ref="L22:L29"/>
    <mergeCell ref="B203:B204"/>
    <mergeCell ref="C203:J204"/>
    <mergeCell ref="G6:J6"/>
    <mergeCell ref="K6:Q6"/>
    <mergeCell ref="E13:E19"/>
    <mergeCell ref="B7:C8"/>
    <mergeCell ref="E7:E8"/>
    <mergeCell ref="B9:C9"/>
    <mergeCell ref="B59:B65"/>
    <mergeCell ref="C59:C65"/>
    <mergeCell ref="D59:D65"/>
    <mergeCell ref="E59:E65"/>
    <mergeCell ref="F59:F65"/>
    <mergeCell ref="G41:G47"/>
    <mergeCell ref="H41:H47"/>
    <mergeCell ref="I41:J47"/>
    <mergeCell ref="K41:K47"/>
    <mergeCell ref="L41:L47"/>
    <mergeCell ref="I48:J48"/>
    <mergeCell ref="G50:G56"/>
    <mergeCell ref="H50:H56"/>
    <mergeCell ref="I50:J56"/>
    <mergeCell ref="K50:K56"/>
    <mergeCell ref="L50:L56"/>
    <mergeCell ref="V41:V47"/>
    <mergeCell ref="X41:X47"/>
    <mergeCell ref="Z41:Z47"/>
    <mergeCell ref="AB41:AB47"/>
    <mergeCell ref="AD41:AD47"/>
    <mergeCell ref="AF41:AF47"/>
    <mergeCell ref="AJ41:AJ46"/>
    <mergeCell ref="R50:R56"/>
    <mergeCell ref="T50:T56"/>
    <mergeCell ref="V50:V56"/>
    <mergeCell ref="X50:X56"/>
    <mergeCell ref="Z50:Z56"/>
    <mergeCell ref="AB50:AB56"/>
    <mergeCell ref="AD50:AD56"/>
    <mergeCell ref="AF50:AF56"/>
    <mergeCell ref="AJ50:AJ55"/>
    <mergeCell ref="AF68:AF74"/>
    <mergeCell ref="AJ68:AJ73"/>
    <mergeCell ref="I75:J75"/>
    <mergeCell ref="A67:A74"/>
    <mergeCell ref="Z59:Z65"/>
    <mergeCell ref="AB59:AB65"/>
    <mergeCell ref="AD59:AD65"/>
    <mergeCell ref="AF59:AF65"/>
    <mergeCell ref="AJ59:AJ64"/>
    <mergeCell ref="I66:J66"/>
    <mergeCell ref="G59:G65"/>
    <mergeCell ref="H59:H65"/>
    <mergeCell ref="I59:J65"/>
    <mergeCell ref="K59:K65"/>
    <mergeCell ref="L59:L65"/>
    <mergeCell ref="R59:R65"/>
    <mergeCell ref="T59:T65"/>
    <mergeCell ref="V59:V65"/>
    <mergeCell ref="X59:X65"/>
    <mergeCell ref="A58:A65"/>
    <mergeCell ref="B68:B74"/>
    <mergeCell ref="C68:C74"/>
    <mergeCell ref="D68:D74"/>
    <mergeCell ref="E68:E74"/>
    <mergeCell ref="AF113:AF119"/>
    <mergeCell ref="AJ113:AJ118"/>
    <mergeCell ref="K113:K119"/>
    <mergeCell ref="L113:L119"/>
    <mergeCell ref="R113:R119"/>
    <mergeCell ref="T113:T119"/>
    <mergeCell ref="V113:V119"/>
    <mergeCell ref="X113:X119"/>
    <mergeCell ref="Z113:Z119"/>
    <mergeCell ref="AB113:AB119"/>
    <mergeCell ref="AD113:AD119"/>
    <mergeCell ref="AF104:AF110"/>
    <mergeCell ref="AJ104:AJ109"/>
    <mergeCell ref="I111:J111"/>
    <mergeCell ref="K104:K110"/>
    <mergeCell ref="L104:L110"/>
    <mergeCell ref="R104:R110"/>
    <mergeCell ref="T104:T110"/>
    <mergeCell ref="V104:V110"/>
    <mergeCell ref="X104:X110"/>
    <mergeCell ref="Z104:Z110"/>
    <mergeCell ref="AB104:AB110"/>
    <mergeCell ref="AD104:AD110"/>
    <mergeCell ref="V149:V155"/>
    <mergeCell ref="X149:X155"/>
    <mergeCell ref="Z149:Z155"/>
    <mergeCell ref="AB149:AB155"/>
    <mergeCell ref="AD149:AD155"/>
    <mergeCell ref="AF122:AF128"/>
    <mergeCell ref="AJ122:AJ127"/>
    <mergeCell ref="I129:J129"/>
    <mergeCell ref="K122:K128"/>
    <mergeCell ref="L122:L128"/>
    <mergeCell ref="R122:R128"/>
    <mergeCell ref="T122:T128"/>
    <mergeCell ref="V122:V128"/>
    <mergeCell ref="X122:X128"/>
    <mergeCell ref="Z122:Z128"/>
    <mergeCell ref="AB122:AB128"/>
    <mergeCell ref="AD122:AD128"/>
    <mergeCell ref="T158:T164"/>
    <mergeCell ref="V158:V164"/>
    <mergeCell ref="X158:X164"/>
    <mergeCell ref="Z158:Z164"/>
    <mergeCell ref="AB158:AB164"/>
    <mergeCell ref="AD158:AD164"/>
    <mergeCell ref="I156:J156"/>
    <mergeCell ref="AJ140:AJ145"/>
    <mergeCell ref="I147:J147"/>
    <mergeCell ref="K140:K146"/>
    <mergeCell ref="L140:L146"/>
    <mergeCell ref="R140:R146"/>
    <mergeCell ref="T140:T146"/>
    <mergeCell ref="V140:V146"/>
    <mergeCell ref="X140:X146"/>
    <mergeCell ref="Z140:Z146"/>
    <mergeCell ref="AB140:AB146"/>
    <mergeCell ref="AD140:AD146"/>
    <mergeCell ref="AF149:AF155"/>
    <mergeCell ref="AJ149:AJ154"/>
    <mergeCell ref="K149:K155"/>
    <mergeCell ref="L149:L155"/>
    <mergeCell ref="R149:R155"/>
    <mergeCell ref="T149:T155"/>
    <mergeCell ref="AF22:AF29"/>
    <mergeCell ref="AJ22:AJ28"/>
    <mergeCell ref="I30:J30"/>
    <mergeCell ref="K194:K200"/>
    <mergeCell ref="L194:L200"/>
    <mergeCell ref="R194:R200"/>
    <mergeCell ref="T194:T200"/>
    <mergeCell ref="V194:V200"/>
    <mergeCell ref="X194:X200"/>
    <mergeCell ref="Z194:Z200"/>
    <mergeCell ref="AB194:AB200"/>
    <mergeCell ref="AD194:AD200"/>
    <mergeCell ref="I192:J192"/>
    <mergeCell ref="AF176:AF182"/>
    <mergeCell ref="AJ176:AJ181"/>
    <mergeCell ref="I183:J183"/>
    <mergeCell ref="K176:K182"/>
    <mergeCell ref="L176:L182"/>
    <mergeCell ref="R176:R182"/>
    <mergeCell ref="T176:T182"/>
    <mergeCell ref="V176:V182"/>
    <mergeCell ref="X176:X182"/>
    <mergeCell ref="Z176:Z182"/>
    <mergeCell ref="AB176:AB182"/>
    <mergeCell ref="R22:R29"/>
    <mergeCell ref="T22:T29"/>
    <mergeCell ref="V22:V29"/>
    <mergeCell ref="X22:X29"/>
    <mergeCell ref="Z22:Z29"/>
    <mergeCell ref="AB22:AB29"/>
    <mergeCell ref="AD22:AD29"/>
    <mergeCell ref="I201:J201"/>
    <mergeCell ref="A21:A29"/>
    <mergeCell ref="B22:B29"/>
    <mergeCell ref="C22:C29"/>
    <mergeCell ref="D22:D29"/>
    <mergeCell ref="E22:E29"/>
    <mergeCell ref="F22:F29"/>
    <mergeCell ref="G22:G29"/>
    <mergeCell ref="H22:H29"/>
    <mergeCell ref="I22:J29"/>
    <mergeCell ref="I174:J174"/>
    <mergeCell ref="I165:J165"/>
    <mergeCell ref="I138:J138"/>
    <mergeCell ref="I120:J120"/>
    <mergeCell ref="I102:J102"/>
    <mergeCell ref="I93:J93"/>
    <mergeCell ref="I39:J39"/>
    <mergeCell ref="I57:J57"/>
    <mergeCell ref="A40:A47"/>
    <mergeCell ref="B41:B47"/>
    <mergeCell ref="C41:C47"/>
    <mergeCell ref="D41:D47"/>
    <mergeCell ref="E41:E47"/>
    <mergeCell ref="F41:F47"/>
    <mergeCell ref="H68:H74"/>
    <mergeCell ref="I68:J74"/>
    <mergeCell ref="A49:A56"/>
    <mergeCell ref="B50:B56"/>
    <mergeCell ref="C50:C56"/>
    <mergeCell ref="D50:D56"/>
    <mergeCell ref="E50:E56"/>
    <mergeCell ref="F50:F56"/>
    <mergeCell ref="R68:R74"/>
    <mergeCell ref="T68:T74"/>
    <mergeCell ref="V68:V74"/>
    <mergeCell ref="AF194:AF200"/>
    <mergeCell ref="AJ194:AJ199"/>
    <mergeCell ref="AD176:AD182"/>
    <mergeCell ref="AF185:AF191"/>
    <mergeCell ref="AJ185:AJ190"/>
    <mergeCell ref="K185:K191"/>
    <mergeCell ref="L185:L191"/>
    <mergeCell ref="R185:R191"/>
    <mergeCell ref="T185:T191"/>
    <mergeCell ref="V185:V191"/>
    <mergeCell ref="X185:X191"/>
    <mergeCell ref="Z185:Z191"/>
    <mergeCell ref="AB185:AB191"/>
    <mergeCell ref="AD185:AD191"/>
    <mergeCell ref="AF158:AF164"/>
    <mergeCell ref="AJ158:AJ163"/>
    <mergeCell ref="K158:K164"/>
    <mergeCell ref="X68:X74"/>
    <mergeCell ref="Z68:Z74"/>
    <mergeCell ref="L158:L164"/>
    <mergeCell ref="R158:R164"/>
    <mergeCell ref="AB68:AB74"/>
    <mergeCell ref="AD68:AD74"/>
    <mergeCell ref="A76:A83"/>
    <mergeCell ref="B77:B83"/>
    <mergeCell ref="C77:C83"/>
    <mergeCell ref="D77:D83"/>
    <mergeCell ref="E77:E83"/>
    <mergeCell ref="F77:F83"/>
    <mergeCell ref="G77:G83"/>
    <mergeCell ref="H77:H83"/>
    <mergeCell ref="I77:J83"/>
    <mergeCell ref="K77:K83"/>
    <mergeCell ref="L77:L83"/>
    <mergeCell ref="R77:R83"/>
    <mergeCell ref="T77:T83"/>
    <mergeCell ref="V77:V83"/>
    <mergeCell ref="X77:X83"/>
    <mergeCell ref="Z77:Z83"/>
    <mergeCell ref="AB77:AB83"/>
    <mergeCell ref="AD77:AD83"/>
    <mergeCell ref="F68:F74"/>
    <mergeCell ref="G68:G74"/>
    <mergeCell ref="K68:K74"/>
    <mergeCell ref="L68:L74"/>
    <mergeCell ref="AJ77:AJ82"/>
    <mergeCell ref="A85:A92"/>
    <mergeCell ref="B86:B92"/>
    <mergeCell ref="C86:C92"/>
    <mergeCell ref="D86:D92"/>
    <mergeCell ref="E86:E92"/>
    <mergeCell ref="F86:F92"/>
    <mergeCell ref="G86:G92"/>
    <mergeCell ref="H86:H92"/>
    <mergeCell ref="I86:J92"/>
    <mergeCell ref="I84:J84"/>
    <mergeCell ref="AF86:AF92"/>
    <mergeCell ref="AJ86:AJ91"/>
    <mergeCell ref="K86:K92"/>
    <mergeCell ref="L86:L92"/>
    <mergeCell ref="R86:R92"/>
    <mergeCell ref="T86:T92"/>
    <mergeCell ref="V86:V92"/>
    <mergeCell ref="X86:X92"/>
    <mergeCell ref="Z86:Z92"/>
    <mergeCell ref="AB86:AB92"/>
    <mergeCell ref="AD86:AD92"/>
    <mergeCell ref="B95:B101"/>
    <mergeCell ref="C95:C101"/>
    <mergeCell ref="D95:D101"/>
    <mergeCell ref="E95:E101"/>
    <mergeCell ref="F95:F101"/>
    <mergeCell ref="G95:G101"/>
    <mergeCell ref="H95:H101"/>
    <mergeCell ref="I95:J101"/>
    <mergeCell ref="AF77:AF83"/>
    <mergeCell ref="AD95:AD101"/>
    <mergeCell ref="F113:F119"/>
    <mergeCell ref="G113:G119"/>
    <mergeCell ref="H113:H119"/>
    <mergeCell ref="I113:J119"/>
    <mergeCell ref="AF95:AF101"/>
    <mergeCell ref="AJ95:AJ100"/>
    <mergeCell ref="A103:A110"/>
    <mergeCell ref="B104:B110"/>
    <mergeCell ref="C104:C110"/>
    <mergeCell ref="D104:D110"/>
    <mergeCell ref="E104:E110"/>
    <mergeCell ref="F104:F110"/>
    <mergeCell ref="G104:G110"/>
    <mergeCell ref="H104:H110"/>
    <mergeCell ref="I104:J110"/>
    <mergeCell ref="K95:K101"/>
    <mergeCell ref="L95:L101"/>
    <mergeCell ref="R95:R101"/>
    <mergeCell ref="T95:T101"/>
    <mergeCell ref="V95:V101"/>
    <mergeCell ref="X95:X101"/>
    <mergeCell ref="Z95:Z101"/>
    <mergeCell ref="AB95:AB101"/>
    <mergeCell ref="A94:A101"/>
    <mergeCell ref="A112:A119"/>
    <mergeCell ref="B113:B119"/>
    <mergeCell ref="C113:C119"/>
    <mergeCell ref="D113:D119"/>
    <mergeCell ref="AD131:AD137"/>
    <mergeCell ref="A130:A137"/>
    <mergeCell ref="B131:B137"/>
    <mergeCell ref="C131:C137"/>
    <mergeCell ref="D131:D137"/>
    <mergeCell ref="E131:E137"/>
    <mergeCell ref="F131:F137"/>
    <mergeCell ref="G131:G137"/>
    <mergeCell ref="H131:H137"/>
    <mergeCell ref="I131:J137"/>
    <mergeCell ref="A121:A128"/>
    <mergeCell ref="B122:B128"/>
    <mergeCell ref="C122:C128"/>
    <mergeCell ref="D122:D128"/>
    <mergeCell ref="E122:E128"/>
    <mergeCell ref="F122:F128"/>
    <mergeCell ref="G122:G128"/>
    <mergeCell ref="H122:H128"/>
    <mergeCell ref="I122:J128"/>
    <mergeCell ref="E113:E119"/>
    <mergeCell ref="F149:F155"/>
    <mergeCell ref="G149:G155"/>
    <mergeCell ref="H149:H155"/>
    <mergeCell ref="I149:J155"/>
    <mergeCell ref="AF131:AF137"/>
    <mergeCell ref="AJ131:AJ136"/>
    <mergeCell ref="A139:A146"/>
    <mergeCell ref="B140:B146"/>
    <mergeCell ref="C140:C146"/>
    <mergeCell ref="D140:D146"/>
    <mergeCell ref="E140:E146"/>
    <mergeCell ref="F140:F146"/>
    <mergeCell ref="G140:G146"/>
    <mergeCell ref="H140:H146"/>
    <mergeCell ref="I140:J146"/>
    <mergeCell ref="K131:K137"/>
    <mergeCell ref="L131:L137"/>
    <mergeCell ref="R131:R137"/>
    <mergeCell ref="T131:T137"/>
    <mergeCell ref="V131:V137"/>
    <mergeCell ref="X131:X137"/>
    <mergeCell ref="Z131:Z137"/>
    <mergeCell ref="AB131:AB137"/>
    <mergeCell ref="AF140:AF146"/>
    <mergeCell ref="A148:A155"/>
    <mergeCell ref="B149:B155"/>
    <mergeCell ref="C149:C155"/>
    <mergeCell ref="D149:D155"/>
    <mergeCell ref="AD167:AD173"/>
    <mergeCell ref="A166:A173"/>
    <mergeCell ref="B167:B173"/>
    <mergeCell ref="C167:C173"/>
    <mergeCell ref="D167:D173"/>
    <mergeCell ref="E167:E173"/>
    <mergeCell ref="F167:F173"/>
    <mergeCell ref="G167:G173"/>
    <mergeCell ref="H167:H173"/>
    <mergeCell ref="I167:J173"/>
    <mergeCell ref="A157:A164"/>
    <mergeCell ref="B158:B164"/>
    <mergeCell ref="C158:C164"/>
    <mergeCell ref="D158:D164"/>
    <mergeCell ref="E158:E164"/>
    <mergeCell ref="F158:F164"/>
    <mergeCell ref="G158:G164"/>
    <mergeCell ref="H158:H164"/>
    <mergeCell ref="I158:J164"/>
    <mergeCell ref="E149:E155"/>
    <mergeCell ref="AF167:AF173"/>
    <mergeCell ref="AJ167:AJ172"/>
    <mergeCell ref="A175:A182"/>
    <mergeCell ref="B176:B182"/>
    <mergeCell ref="C176:C182"/>
    <mergeCell ref="D176:D182"/>
    <mergeCell ref="E176:E182"/>
    <mergeCell ref="F176:F182"/>
    <mergeCell ref="G176:G182"/>
    <mergeCell ref="H176:H182"/>
    <mergeCell ref="I176:J182"/>
    <mergeCell ref="K167:K173"/>
    <mergeCell ref="L167:L173"/>
    <mergeCell ref="R167:R173"/>
    <mergeCell ref="T167:T173"/>
    <mergeCell ref="V167:V173"/>
    <mergeCell ref="X167:X173"/>
    <mergeCell ref="Z167:Z173"/>
    <mergeCell ref="AB167:AB173"/>
    <mergeCell ref="F194:F200"/>
    <mergeCell ref="G194:G200"/>
    <mergeCell ref="H194:H200"/>
    <mergeCell ref="I194:J200"/>
    <mergeCell ref="E185:E191"/>
    <mergeCell ref="F185:F191"/>
    <mergeCell ref="G185:G191"/>
    <mergeCell ref="H185:H191"/>
    <mergeCell ref="I185:J191"/>
    <mergeCell ref="A184:A191"/>
    <mergeCell ref="B185:B191"/>
    <mergeCell ref="C185:C191"/>
    <mergeCell ref="D185:D191"/>
    <mergeCell ref="A193:A200"/>
    <mergeCell ref="B194:B200"/>
    <mergeCell ref="C194:C200"/>
    <mergeCell ref="D194:D200"/>
    <mergeCell ref="E194:E200"/>
  </mergeCells>
  <dataValidations count="4">
    <dataValidation type="list" allowBlank="1" showInputMessage="1" showErrorMessage="1" sqref="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2:D38 D194:D200 D41:D47 D50:D56 D59:D65 D68:D74 D77:D83 D86:D92 D95:D101 D104:D110 D113:D119 D122:D128 D131:D137 D140:D146 D149:D155 D158:D164 D167:D173 D176:D182 D185:D191 D22:D29" xr:uid="{00000000-0002-0000-0000-000002000000}">
      <formula1>INDIRECT($D$9)</formula1>
    </dataValidation>
    <dataValidation type="list" allowBlank="1" showInputMessage="1" showErrorMessage="1" sqref="N3:P3" xr:uid="{A32C9822-40C8-41A4-8D88-0381CDEB72D2}">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WVX983153:WVZ983153 WMB983153:WMD983153 WCF983153:WCH983153 VSJ983153:VSL983153 VIN983153:VIP983153 UYR983153:UYT983153 UOV983153:UOX983153 UEZ983153:UFB983153 TVD983153:TVF983153 TLH983153:TLJ983153 TBL983153:TBN983153 SRP983153:SRR983153 SHT983153:SHV983153 RXX983153:RXZ983153 ROB983153:ROD983153 REF983153:REH983153 QUJ983153:QUL983153 QKN983153:QKP983153 QAR983153:QAT983153 PQV983153:PQX983153 PGZ983153:PHB983153 OXD983153:OXF983153 ONH983153:ONJ983153 ODL983153:ODN983153 NTP983153:NTR983153 NJT983153:NJV983153 MZX983153:MZZ983153 MQB983153:MQD983153 MGF983153:MGH983153 LWJ983153:LWL983153 LMN983153:LMP983153 LCR983153:LCT983153 KSV983153:KSX983153 KIZ983153:KJB983153 JZD983153:JZF983153 JPH983153:JPJ983153 JFL983153:JFN983153 IVP983153:IVR983153 ILT983153:ILV983153 IBX983153:IBZ983153 HSB983153:HSD983153 HIF983153:HIH983153 GYJ983153:GYL983153 GON983153:GOP983153 GER983153:GET983153 FUV983153:FUX983153 FKZ983153:FLB983153 FBD983153:FBF983153 ERH983153:ERJ983153 EHL983153:EHN983153 DXP983153:DXR983153 DNT983153:DNV983153 DDX983153:DDZ983153 CUB983153:CUD983153 CKF983153:CKH983153 CAJ983153:CAL983153 BQN983153:BQP983153 BGR983153:BGT983153 AWV983153:AWX983153 AMZ983153:ANB983153 ADD983153:ADF983153 TH983153:TJ983153 JL983153:JN983153 N983153:P983153 WVX917617:WVZ917617 WMB917617:WMD917617 WCF917617:WCH917617 VSJ917617:VSL917617 VIN917617:VIP917617 UYR917617:UYT917617 UOV917617:UOX917617 UEZ917617:UFB917617 TVD917617:TVF917617 TLH917617:TLJ917617 TBL917617:TBN917617 SRP917617:SRR917617 SHT917617:SHV917617 RXX917617:RXZ917617 ROB917617:ROD917617 REF917617:REH917617 QUJ917617:QUL917617 QKN917617:QKP917617 QAR917617:QAT917617 PQV917617:PQX917617 PGZ917617:PHB917617 OXD917617:OXF917617 ONH917617:ONJ917617 ODL917617:ODN917617 NTP917617:NTR917617 NJT917617:NJV917617 MZX917617:MZZ917617 MQB917617:MQD917617 MGF917617:MGH917617 LWJ917617:LWL917617 LMN917617:LMP917617 LCR917617:LCT917617 KSV917617:KSX917617 KIZ917617:KJB917617 JZD917617:JZF917617 JPH917617:JPJ917617 JFL917617:JFN917617 IVP917617:IVR917617 ILT917617:ILV917617 IBX917617:IBZ917617 HSB917617:HSD917617 HIF917617:HIH917617 GYJ917617:GYL917617 GON917617:GOP917617 GER917617:GET917617 FUV917617:FUX917617 FKZ917617:FLB917617 FBD917617:FBF917617 ERH917617:ERJ917617 EHL917617:EHN917617 DXP917617:DXR917617 DNT917617:DNV917617 DDX917617:DDZ917617 CUB917617:CUD917617 CKF917617:CKH917617 CAJ917617:CAL917617 BQN917617:BQP917617 BGR917617:BGT917617 AWV917617:AWX917617 AMZ917617:ANB917617 ADD917617:ADF917617 TH917617:TJ917617 JL917617:JN917617 N917617:P917617 WVX852081:WVZ852081 WMB852081:WMD852081 WCF852081:WCH852081 VSJ852081:VSL852081 VIN852081:VIP852081 UYR852081:UYT852081 UOV852081:UOX852081 UEZ852081:UFB852081 TVD852081:TVF852081 TLH852081:TLJ852081 TBL852081:TBN852081 SRP852081:SRR852081 SHT852081:SHV852081 RXX852081:RXZ852081 ROB852081:ROD852081 REF852081:REH852081 QUJ852081:QUL852081 QKN852081:QKP852081 QAR852081:QAT852081 PQV852081:PQX852081 PGZ852081:PHB852081 OXD852081:OXF852081 ONH852081:ONJ852081 ODL852081:ODN852081 NTP852081:NTR852081 NJT852081:NJV852081 MZX852081:MZZ852081 MQB852081:MQD852081 MGF852081:MGH852081 LWJ852081:LWL852081 LMN852081:LMP852081 LCR852081:LCT852081 KSV852081:KSX852081 KIZ852081:KJB852081 JZD852081:JZF852081 JPH852081:JPJ852081 JFL852081:JFN852081 IVP852081:IVR852081 ILT852081:ILV852081 IBX852081:IBZ852081 HSB852081:HSD852081 HIF852081:HIH852081 GYJ852081:GYL852081 GON852081:GOP852081 GER852081:GET852081 FUV852081:FUX852081 FKZ852081:FLB852081 FBD852081:FBF852081 ERH852081:ERJ852081 EHL852081:EHN852081 DXP852081:DXR852081 DNT852081:DNV852081 DDX852081:DDZ852081 CUB852081:CUD852081 CKF852081:CKH852081 CAJ852081:CAL852081 BQN852081:BQP852081 BGR852081:BGT852081 AWV852081:AWX852081 AMZ852081:ANB852081 ADD852081:ADF852081 TH852081:TJ852081 JL852081:JN852081 N852081:P852081 WVX786545:WVZ786545 WMB786545:WMD786545 WCF786545:WCH786545 VSJ786545:VSL786545 VIN786545:VIP786545 UYR786545:UYT786545 UOV786545:UOX786545 UEZ786545:UFB786545 TVD786545:TVF786545 TLH786545:TLJ786545 TBL786545:TBN786545 SRP786545:SRR786545 SHT786545:SHV786545 RXX786545:RXZ786545 ROB786545:ROD786545 REF786545:REH786545 QUJ786545:QUL786545 QKN786545:QKP786545 QAR786545:QAT786545 PQV786545:PQX786545 PGZ786545:PHB786545 OXD786545:OXF786545 ONH786545:ONJ786545 ODL786545:ODN786545 NTP786545:NTR786545 NJT786545:NJV786545 MZX786545:MZZ786545 MQB786545:MQD786545 MGF786545:MGH786545 LWJ786545:LWL786545 LMN786545:LMP786545 LCR786545:LCT786545 KSV786545:KSX786545 KIZ786545:KJB786545 JZD786545:JZF786545 JPH786545:JPJ786545 JFL786545:JFN786545 IVP786545:IVR786545 ILT786545:ILV786545 IBX786545:IBZ786545 HSB786545:HSD786545 HIF786545:HIH786545 GYJ786545:GYL786545 GON786545:GOP786545 GER786545:GET786545 FUV786545:FUX786545 FKZ786545:FLB786545 FBD786545:FBF786545 ERH786545:ERJ786545 EHL786545:EHN786545 DXP786545:DXR786545 DNT786545:DNV786545 DDX786545:DDZ786545 CUB786545:CUD786545 CKF786545:CKH786545 CAJ786545:CAL786545 BQN786545:BQP786545 BGR786545:BGT786545 AWV786545:AWX786545 AMZ786545:ANB786545 ADD786545:ADF786545 TH786545:TJ786545 JL786545:JN786545 N786545:P786545 WVX721009:WVZ721009 WMB721009:WMD721009 WCF721009:WCH721009 VSJ721009:VSL721009 VIN721009:VIP721009 UYR721009:UYT721009 UOV721009:UOX721009 UEZ721009:UFB721009 TVD721009:TVF721009 TLH721009:TLJ721009 TBL721009:TBN721009 SRP721009:SRR721009 SHT721009:SHV721009 RXX721009:RXZ721009 ROB721009:ROD721009 REF721009:REH721009 QUJ721009:QUL721009 QKN721009:QKP721009 QAR721009:QAT721009 PQV721009:PQX721009 PGZ721009:PHB721009 OXD721009:OXF721009 ONH721009:ONJ721009 ODL721009:ODN721009 NTP721009:NTR721009 NJT721009:NJV721009 MZX721009:MZZ721009 MQB721009:MQD721009 MGF721009:MGH721009 LWJ721009:LWL721009 LMN721009:LMP721009 LCR721009:LCT721009 KSV721009:KSX721009 KIZ721009:KJB721009 JZD721009:JZF721009 JPH721009:JPJ721009 JFL721009:JFN721009 IVP721009:IVR721009 ILT721009:ILV721009 IBX721009:IBZ721009 HSB721009:HSD721009 HIF721009:HIH721009 GYJ721009:GYL721009 GON721009:GOP721009 GER721009:GET721009 FUV721009:FUX721009 FKZ721009:FLB721009 FBD721009:FBF721009 ERH721009:ERJ721009 EHL721009:EHN721009 DXP721009:DXR721009 DNT721009:DNV721009 DDX721009:DDZ721009 CUB721009:CUD721009 CKF721009:CKH721009 CAJ721009:CAL721009 BQN721009:BQP721009 BGR721009:BGT721009 AWV721009:AWX721009 AMZ721009:ANB721009 ADD721009:ADF721009 TH721009:TJ721009 JL721009:JN721009 N721009:P721009 WVX655473:WVZ655473 WMB655473:WMD655473 WCF655473:WCH655473 VSJ655473:VSL655473 VIN655473:VIP655473 UYR655473:UYT655473 UOV655473:UOX655473 UEZ655473:UFB655473 TVD655473:TVF655473 TLH655473:TLJ655473 TBL655473:TBN655473 SRP655473:SRR655473 SHT655473:SHV655473 RXX655473:RXZ655473 ROB655473:ROD655473 REF655473:REH655473 QUJ655473:QUL655473 QKN655473:QKP655473 QAR655473:QAT655473 PQV655473:PQX655473 PGZ655473:PHB655473 OXD655473:OXF655473 ONH655473:ONJ655473 ODL655473:ODN655473 NTP655473:NTR655473 NJT655473:NJV655473 MZX655473:MZZ655473 MQB655473:MQD655473 MGF655473:MGH655473 LWJ655473:LWL655473 LMN655473:LMP655473 LCR655473:LCT655473 KSV655473:KSX655473 KIZ655473:KJB655473 JZD655473:JZF655473 JPH655473:JPJ655473 JFL655473:JFN655473 IVP655473:IVR655473 ILT655473:ILV655473 IBX655473:IBZ655473 HSB655473:HSD655473 HIF655473:HIH655473 GYJ655473:GYL655473 GON655473:GOP655473 GER655473:GET655473 FUV655473:FUX655473 FKZ655473:FLB655473 FBD655473:FBF655473 ERH655473:ERJ655473 EHL655473:EHN655473 DXP655473:DXR655473 DNT655473:DNV655473 DDX655473:DDZ655473 CUB655473:CUD655473 CKF655473:CKH655473 CAJ655473:CAL655473 BQN655473:BQP655473 BGR655473:BGT655473 AWV655473:AWX655473 AMZ655473:ANB655473 ADD655473:ADF655473 TH655473:TJ655473 JL655473:JN655473 N655473:P655473 WVX589937:WVZ589937 WMB589937:WMD589937 WCF589937:WCH589937 VSJ589937:VSL589937 VIN589937:VIP589937 UYR589937:UYT589937 UOV589937:UOX589937 UEZ589937:UFB589937 TVD589937:TVF589937 TLH589937:TLJ589937 TBL589937:TBN589937 SRP589937:SRR589937 SHT589937:SHV589937 RXX589937:RXZ589937 ROB589937:ROD589937 REF589937:REH589937 QUJ589937:QUL589937 QKN589937:QKP589937 QAR589937:QAT589937 PQV589937:PQX589937 PGZ589937:PHB589937 OXD589937:OXF589937 ONH589937:ONJ589937 ODL589937:ODN589937 NTP589937:NTR589937 NJT589937:NJV589937 MZX589937:MZZ589937 MQB589937:MQD589937 MGF589937:MGH589937 LWJ589937:LWL589937 LMN589937:LMP589937 LCR589937:LCT589937 KSV589937:KSX589937 KIZ589937:KJB589937 JZD589937:JZF589937 JPH589937:JPJ589937 JFL589937:JFN589937 IVP589937:IVR589937 ILT589937:ILV589937 IBX589937:IBZ589937 HSB589937:HSD589937 HIF589937:HIH589937 GYJ589937:GYL589937 GON589937:GOP589937 GER589937:GET589937 FUV589937:FUX589937 FKZ589937:FLB589937 FBD589937:FBF589937 ERH589937:ERJ589937 EHL589937:EHN589937 DXP589937:DXR589937 DNT589937:DNV589937 DDX589937:DDZ589937 CUB589937:CUD589937 CKF589937:CKH589937 CAJ589937:CAL589937 BQN589937:BQP589937 BGR589937:BGT589937 AWV589937:AWX589937 AMZ589937:ANB589937 ADD589937:ADF589937 TH589937:TJ589937 JL589937:JN589937 N589937:P589937 WVX524401:WVZ524401 WMB524401:WMD524401 WCF524401:WCH524401 VSJ524401:VSL524401 VIN524401:VIP524401 UYR524401:UYT524401 UOV524401:UOX524401 UEZ524401:UFB524401 TVD524401:TVF524401 TLH524401:TLJ524401 TBL524401:TBN524401 SRP524401:SRR524401 SHT524401:SHV524401 RXX524401:RXZ524401 ROB524401:ROD524401 REF524401:REH524401 QUJ524401:QUL524401 QKN524401:QKP524401 QAR524401:QAT524401 PQV524401:PQX524401 PGZ524401:PHB524401 OXD524401:OXF524401 ONH524401:ONJ524401 ODL524401:ODN524401 NTP524401:NTR524401 NJT524401:NJV524401 MZX524401:MZZ524401 MQB524401:MQD524401 MGF524401:MGH524401 LWJ524401:LWL524401 LMN524401:LMP524401 LCR524401:LCT524401 KSV524401:KSX524401 KIZ524401:KJB524401 JZD524401:JZF524401 JPH524401:JPJ524401 JFL524401:JFN524401 IVP524401:IVR524401 ILT524401:ILV524401 IBX524401:IBZ524401 HSB524401:HSD524401 HIF524401:HIH524401 GYJ524401:GYL524401 GON524401:GOP524401 GER524401:GET524401 FUV524401:FUX524401 FKZ524401:FLB524401 FBD524401:FBF524401 ERH524401:ERJ524401 EHL524401:EHN524401 DXP524401:DXR524401 DNT524401:DNV524401 DDX524401:DDZ524401 CUB524401:CUD524401 CKF524401:CKH524401 CAJ524401:CAL524401 BQN524401:BQP524401 BGR524401:BGT524401 AWV524401:AWX524401 AMZ524401:ANB524401 ADD524401:ADF524401 TH524401:TJ524401 JL524401:JN524401 N524401:P524401 WVX458865:WVZ458865 WMB458865:WMD458865 WCF458865:WCH458865 VSJ458865:VSL458865 VIN458865:VIP458865 UYR458865:UYT458865 UOV458865:UOX458865 UEZ458865:UFB458865 TVD458865:TVF458865 TLH458865:TLJ458865 TBL458865:TBN458865 SRP458865:SRR458865 SHT458865:SHV458865 RXX458865:RXZ458865 ROB458865:ROD458865 REF458865:REH458865 QUJ458865:QUL458865 QKN458865:QKP458865 QAR458865:QAT458865 PQV458865:PQX458865 PGZ458865:PHB458865 OXD458865:OXF458865 ONH458865:ONJ458865 ODL458865:ODN458865 NTP458865:NTR458865 NJT458865:NJV458865 MZX458865:MZZ458865 MQB458865:MQD458865 MGF458865:MGH458865 LWJ458865:LWL458865 LMN458865:LMP458865 LCR458865:LCT458865 KSV458865:KSX458865 KIZ458865:KJB458865 JZD458865:JZF458865 JPH458865:JPJ458865 JFL458865:JFN458865 IVP458865:IVR458865 ILT458865:ILV458865 IBX458865:IBZ458865 HSB458865:HSD458865 HIF458865:HIH458865 GYJ458865:GYL458865 GON458865:GOP458865 GER458865:GET458865 FUV458865:FUX458865 FKZ458865:FLB458865 FBD458865:FBF458865 ERH458865:ERJ458865 EHL458865:EHN458865 DXP458865:DXR458865 DNT458865:DNV458865 DDX458865:DDZ458865 CUB458865:CUD458865 CKF458865:CKH458865 CAJ458865:CAL458865 BQN458865:BQP458865 BGR458865:BGT458865 AWV458865:AWX458865 AMZ458865:ANB458865 ADD458865:ADF458865 TH458865:TJ458865 JL458865:JN458865 N458865:P458865 WVX393329:WVZ393329 WMB393329:WMD393329 WCF393329:WCH393329 VSJ393329:VSL393329 VIN393329:VIP393329 UYR393329:UYT393329 UOV393329:UOX393329 UEZ393329:UFB393329 TVD393329:TVF393329 TLH393329:TLJ393329 TBL393329:TBN393329 SRP393329:SRR393329 SHT393329:SHV393329 RXX393329:RXZ393329 ROB393329:ROD393329 REF393329:REH393329 QUJ393329:QUL393329 QKN393329:QKP393329 QAR393329:QAT393329 PQV393329:PQX393329 PGZ393329:PHB393329 OXD393329:OXF393329 ONH393329:ONJ393329 ODL393329:ODN393329 NTP393329:NTR393329 NJT393329:NJV393329 MZX393329:MZZ393329 MQB393329:MQD393329 MGF393329:MGH393329 LWJ393329:LWL393329 LMN393329:LMP393329 LCR393329:LCT393329 KSV393329:KSX393329 KIZ393329:KJB393329 JZD393329:JZF393329 JPH393329:JPJ393329 JFL393329:JFN393329 IVP393329:IVR393329 ILT393329:ILV393329 IBX393329:IBZ393329 HSB393329:HSD393329 HIF393329:HIH393329 GYJ393329:GYL393329 GON393329:GOP393329 GER393329:GET393329 FUV393329:FUX393329 FKZ393329:FLB393329 FBD393329:FBF393329 ERH393329:ERJ393329 EHL393329:EHN393329 DXP393329:DXR393329 DNT393329:DNV393329 DDX393329:DDZ393329 CUB393329:CUD393329 CKF393329:CKH393329 CAJ393329:CAL393329 BQN393329:BQP393329 BGR393329:BGT393329 AWV393329:AWX393329 AMZ393329:ANB393329 ADD393329:ADF393329 TH393329:TJ393329 JL393329:JN393329 N393329:P393329 WVX327793:WVZ327793 WMB327793:WMD327793 WCF327793:WCH327793 VSJ327793:VSL327793 VIN327793:VIP327793 UYR327793:UYT327793 UOV327793:UOX327793 UEZ327793:UFB327793 TVD327793:TVF327793 TLH327793:TLJ327793 TBL327793:TBN327793 SRP327793:SRR327793 SHT327793:SHV327793 RXX327793:RXZ327793 ROB327793:ROD327793 REF327793:REH327793 QUJ327793:QUL327793 QKN327793:QKP327793 QAR327793:QAT327793 PQV327793:PQX327793 PGZ327793:PHB327793 OXD327793:OXF327793 ONH327793:ONJ327793 ODL327793:ODN327793 NTP327793:NTR327793 NJT327793:NJV327793 MZX327793:MZZ327793 MQB327793:MQD327793 MGF327793:MGH327793 LWJ327793:LWL327793 LMN327793:LMP327793 LCR327793:LCT327793 KSV327793:KSX327793 KIZ327793:KJB327793 JZD327793:JZF327793 JPH327793:JPJ327793 JFL327793:JFN327793 IVP327793:IVR327793 ILT327793:ILV327793 IBX327793:IBZ327793 HSB327793:HSD327793 HIF327793:HIH327793 GYJ327793:GYL327793 GON327793:GOP327793 GER327793:GET327793 FUV327793:FUX327793 FKZ327793:FLB327793 FBD327793:FBF327793 ERH327793:ERJ327793 EHL327793:EHN327793 DXP327793:DXR327793 DNT327793:DNV327793 DDX327793:DDZ327793 CUB327793:CUD327793 CKF327793:CKH327793 CAJ327793:CAL327793 BQN327793:BQP327793 BGR327793:BGT327793 AWV327793:AWX327793 AMZ327793:ANB327793 ADD327793:ADF327793 TH327793:TJ327793 JL327793:JN327793 N327793:P327793 WVX262257:WVZ262257 WMB262257:WMD262257 WCF262257:WCH262257 VSJ262257:VSL262257 VIN262257:VIP262257 UYR262257:UYT262257 UOV262257:UOX262257 UEZ262257:UFB262257 TVD262257:TVF262257 TLH262257:TLJ262257 TBL262257:TBN262257 SRP262257:SRR262257 SHT262257:SHV262257 RXX262257:RXZ262257 ROB262257:ROD262257 REF262257:REH262257 QUJ262257:QUL262257 QKN262257:QKP262257 QAR262257:QAT262257 PQV262257:PQX262257 PGZ262257:PHB262257 OXD262257:OXF262257 ONH262257:ONJ262257 ODL262257:ODN262257 NTP262257:NTR262257 NJT262257:NJV262257 MZX262257:MZZ262257 MQB262257:MQD262257 MGF262257:MGH262257 LWJ262257:LWL262257 LMN262257:LMP262257 LCR262257:LCT262257 KSV262257:KSX262257 KIZ262257:KJB262257 JZD262257:JZF262257 JPH262257:JPJ262257 JFL262257:JFN262257 IVP262257:IVR262257 ILT262257:ILV262257 IBX262257:IBZ262257 HSB262257:HSD262257 HIF262257:HIH262257 GYJ262257:GYL262257 GON262257:GOP262257 GER262257:GET262257 FUV262257:FUX262257 FKZ262257:FLB262257 FBD262257:FBF262257 ERH262257:ERJ262257 EHL262257:EHN262257 DXP262257:DXR262257 DNT262257:DNV262257 DDX262257:DDZ262257 CUB262257:CUD262257 CKF262257:CKH262257 CAJ262257:CAL262257 BQN262257:BQP262257 BGR262257:BGT262257 AWV262257:AWX262257 AMZ262257:ANB262257 ADD262257:ADF262257 TH262257:TJ262257 JL262257:JN262257 N262257:P262257 WVX196721:WVZ196721 WMB196721:WMD196721 WCF196721:WCH196721 VSJ196721:VSL196721 VIN196721:VIP196721 UYR196721:UYT196721 UOV196721:UOX196721 UEZ196721:UFB196721 TVD196721:TVF196721 TLH196721:TLJ196721 TBL196721:TBN196721 SRP196721:SRR196721 SHT196721:SHV196721 RXX196721:RXZ196721 ROB196721:ROD196721 REF196721:REH196721 QUJ196721:QUL196721 QKN196721:QKP196721 QAR196721:QAT196721 PQV196721:PQX196721 PGZ196721:PHB196721 OXD196721:OXF196721 ONH196721:ONJ196721 ODL196721:ODN196721 NTP196721:NTR196721 NJT196721:NJV196721 MZX196721:MZZ196721 MQB196721:MQD196721 MGF196721:MGH196721 LWJ196721:LWL196721 LMN196721:LMP196721 LCR196721:LCT196721 KSV196721:KSX196721 KIZ196721:KJB196721 JZD196721:JZF196721 JPH196721:JPJ196721 JFL196721:JFN196721 IVP196721:IVR196721 ILT196721:ILV196721 IBX196721:IBZ196721 HSB196721:HSD196721 HIF196721:HIH196721 GYJ196721:GYL196721 GON196721:GOP196721 GER196721:GET196721 FUV196721:FUX196721 FKZ196721:FLB196721 FBD196721:FBF196721 ERH196721:ERJ196721 EHL196721:EHN196721 DXP196721:DXR196721 DNT196721:DNV196721 DDX196721:DDZ196721 CUB196721:CUD196721 CKF196721:CKH196721 CAJ196721:CAL196721 BQN196721:BQP196721 BGR196721:BGT196721 AWV196721:AWX196721 AMZ196721:ANB196721 ADD196721:ADF196721 TH196721:TJ196721 JL196721:JN196721 N196721:P196721 WVX131185:WVZ131185 WMB131185:WMD131185 WCF131185:WCH131185 VSJ131185:VSL131185 VIN131185:VIP131185 UYR131185:UYT131185 UOV131185:UOX131185 UEZ131185:UFB131185 TVD131185:TVF131185 TLH131185:TLJ131185 TBL131185:TBN131185 SRP131185:SRR131185 SHT131185:SHV131185 RXX131185:RXZ131185 ROB131185:ROD131185 REF131185:REH131185 QUJ131185:QUL131185 QKN131185:QKP131185 QAR131185:QAT131185 PQV131185:PQX131185 PGZ131185:PHB131185 OXD131185:OXF131185 ONH131185:ONJ131185 ODL131185:ODN131185 NTP131185:NTR131185 NJT131185:NJV131185 MZX131185:MZZ131185 MQB131185:MQD131185 MGF131185:MGH131185 LWJ131185:LWL131185 LMN131185:LMP131185 LCR131185:LCT131185 KSV131185:KSX131185 KIZ131185:KJB131185 JZD131185:JZF131185 JPH131185:JPJ131185 JFL131185:JFN131185 IVP131185:IVR131185 ILT131185:ILV131185 IBX131185:IBZ131185 HSB131185:HSD131185 HIF131185:HIH131185 GYJ131185:GYL131185 GON131185:GOP131185 GER131185:GET131185 FUV131185:FUX131185 FKZ131185:FLB131185 FBD131185:FBF131185 ERH131185:ERJ131185 EHL131185:EHN131185 DXP131185:DXR131185 DNT131185:DNV131185 DDX131185:DDZ131185 CUB131185:CUD131185 CKF131185:CKH131185 CAJ131185:CAL131185 BQN131185:BQP131185 BGR131185:BGT131185 AWV131185:AWX131185 AMZ131185:ANB131185 ADD131185:ADF131185 TH131185:TJ131185 JL131185:JN131185 N131185:P131185 WVX65649:WVZ65649 WMB65649:WMD65649 WCF65649:WCH65649 VSJ65649:VSL65649 VIN65649:VIP65649 UYR65649:UYT65649 UOV65649:UOX65649 UEZ65649:UFB65649 TVD65649:TVF65649 TLH65649:TLJ65649 TBL65649:TBN65649 SRP65649:SRR65649 SHT65649:SHV65649 RXX65649:RXZ65649 ROB65649:ROD65649 REF65649:REH65649 QUJ65649:QUL65649 QKN65649:QKP65649 QAR65649:QAT65649 PQV65649:PQX65649 PGZ65649:PHB65649 OXD65649:OXF65649 ONH65649:ONJ65649 ODL65649:ODN65649 NTP65649:NTR65649 NJT65649:NJV65649 MZX65649:MZZ65649 MQB65649:MQD65649 MGF65649:MGH65649 LWJ65649:LWL65649 LMN65649:LMP65649 LCR65649:LCT65649 KSV65649:KSX65649 KIZ65649:KJB65649 JZD65649:JZF65649 JPH65649:JPJ65649 JFL65649:JFN65649 IVP65649:IVR65649 ILT65649:ILV65649 IBX65649:IBZ65649 HSB65649:HSD65649 HIF65649:HIH65649 GYJ65649:GYL65649 GON65649:GOP65649 GER65649:GET65649 FUV65649:FUX65649 FKZ65649:FLB65649 FBD65649:FBF65649 ERH65649:ERJ65649 EHL65649:EHN65649 DXP65649:DXR65649 DNT65649:DNV65649 DDX65649:DDZ65649 CUB65649:CUD65649 CKF65649:CKH65649 CAJ65649:CAL65649 BQN65649:BQP65649 BGR65649:BGT65649 AWV65649:AWX65649 AMZ65649:ANB65649 ADD65649:ADF65649 TH65649:TJ65649 JL65649:JN65649 N65649:P65649 WVX983154 WMB983154 WCF983154 VSJ983154 VIN983154 UYR983154 UOV983154 UEZ983154 TVD983154 TLH983154 TBL983154 SRP983154 SHT983154 RXX983154 ROB983154 REF983154 QUJ983154 QKN983154 QAR983154 PQV983154 PGZ983154 OXD983154 ONH983154 ODL983154 NTP983154 NJT983154 MZX983154 MQB983154 MGF983154 LWJ983154 LMN983154 LCR983154 KSV983154 KIZ983154 JZD983154 JPH983154 JFL983154 IVP983154 ILT983154 IBX983154 HSB983154 HIF983154 GYJ983154 GON983154 GER983154 FUV983154 FKZ983154 FBD983154 ERH983154 EHL983154 DXP983154 DNT983154 DDX983154 CUB983154 CKF983154 CAJ983154 BQN983154 BGR983154 AWV983154 AMZ983154 ADD983154 TH983154 JL983154 N983154 WVX917618 WMB917618 WCF917618 VSJ917618 VIN917618 UYR917618 UOV917618 UEZ917618 TVD917618 TLH917618 TBL917618 SRP917618 SHT917618 RXX917618 ROB917618 REF917618 QUJ917618 QKN917618 QAR917618 PQV917618 PGZ917618 OXD917618 ONH917618 ODL917618 NTP917618 NJT917618 MZX917618 MQB917618 MGF917618 LWJ917618 LMN917618 LCR917618 KSV917618 KIZ917618 JZD917618 JPH917618 JFL917618 IVP917618 ILT917618 IBX917618 HSB917618 HIF917618 GYJ917618 GON917618 GER917618 FUV917618 FKZ917618 FBD917618 ERH917618 EHL917618 DXP917618 DNT917618 DDX917618 CUB917618 CKF917618 CAJ917618 BQN917618 BGR917618 AWV917618 AMZ917618 ADD917618 TH917618 JL917618 N917618 WVX852082 WMB852082 WCF852082 VSJ852082 VIN852082 UYR852082 UOV852082 UEZ852082 TVD852082 TLH852082 TBL852082 SRP852082 SHT852082 RXX852082 ROB852082 REF852082 QUJ852082 QKN852082 QAR852082 PQV852082 PGZ852082 OXD852082 ONH852082 ODL852082 NTP852082 NJT852082 MZX852082 MQB852082 MGF852082 LWJ852082 LMN852082 LCR852082 KSV852082 KIZ852082 JZD852082 JPH852082 JFL852082 IVP852082 ILT852082 IBX852082 HSB852082 HIF852082 GYJ852082 GON852082 GER852082 FUV852082 FKZ852082 FBD852082 ERH852082 EHL852082 DXP852082 DNT852082 DDX852082 CUB852082 CKF852082 CAJ852082 BQN852082 BGR852082 AWV852082 AMZ852082 ADD852082 TH852082 JL852082 N852082 WVX786546 WMB786546 WCF786546 VSJ786546 VIN786546 UYR786546 UOV786546 UEZ786546 TVD786546 TLH786546 TBL786546 SRP786546 SHT786546 RXX786546 ROB786546 REF786546 QUJ786546 QKN786546 QAR786546 PQV786546 PGZ786546 OXD786546 ONH786546 ODL786546 NTP786546 NJT786546 MZX786546 MQB786546 MGF786546 LWJ786546 LMN786546 LCR786546 KSV786546 KIZ786546 JZD786546 JPH786546 JFL786546 IVP786546 ILT786546 IBX786546 HSB786546 HIF786546 GYJ786546 GON786546 GER786546 FUV786546 FKZ786546 FBD786546 ERH786546 EHL786546 DXP786546 DNT786546 DDX786546 CUB786546 CKF786546 CAJ786546 BQN786546 BGR786546 AWV786546 AMZ786546 ADD786546 TH786546 JL786546 N786546 WVX721010 WMB721010 WCF721010 VSJ721010 VIN721010 UYR721010 UOV721010 UEZ721010 TVD721010 TLH721010 TBL721010 SRP721010 SHT721010 RXX721010 ROB721010 REF721010 QUJ721010 QKN721010 QAR721010 PQV721010 PGZ721010 OXD721010 ONH721010 ODL721010 NTP721010 NJT721010 MZX721010 MQB721010 MGF721010 LWJ721010 LMN721010 LCR721010 KSV721010 KIZ721010 JZD721010 JPH721010 JFL721010 IVP721010 ILT721010 IBX721010 HSB721010 HIF721010 GYJ721010 GON721010 GER721010 FUV721010 FKZ721010 FBD721010 ERH721010 EHL721010 DXP721010 DNT721010 DDX721010 CUB721010 CKF721010 CAJ721010 BQN721010 BGR721010 AWV721010 AMZ721010 ADD721010 TH721010 JL721010 N721010 WVX655474 WMB655474 WCF655474 VSJ655474 VIN655474 UYR655474 UOV655474 UEZ655474 TVD655474 TLH655474 TBL655474 SRP655474 SHT655474 RXX655474 ROB655474 REF655474 QUJ655474 QKN655474 QAR655474 PQV655474 PGZ655474 OXD655474 ONH655474 ODL655474 NTP655474 NJT655474 MZX655474 MQB655474 MGF655474 LWJ655474 LMN655474 LCR655474 KSV655474 KIZ655474 JZD655474 JPH655474 JFL655474 IVP655474 ILT655474 IBX655474 HSB655474 HIF655474 GYJ655474 GON655474 GER655474 FUV655474 FKZ655474 FBD655474 ERH655474 EHL655474 DXP655474 DNT655474 DDX655474 CUB655474 CKF655474 CAJ655474 BQN655474 BGR655474 AWV655474 AMZ655474 ADD655474 TH655474 JL655474 N655474 WVX589938 WMB589938 WCF589938 VSJ589938 VIN589938 UYR589938 UOV589938 UEZ589938 TVD589938 TLH589938 TBL589938 SRP589938 SHT589938 RXX589938 ROB589938 REF589938 QUJ589938 QKN589938 QAR589938 PQV589938 PGZ589938 OXD589938 ONH589938 ODL589938 NTP589938 NJT589938 MZX589938 MQB589938 MGF589938 LWJ589938 LMN589938 LCR589938 KSV589938 KIZ589938 JZD589938 JPH589938 JFL589938 IVP589938 ILT589938 IBX589938 HSB589938 HIF589938 GYJ589938 GON589938 GER589938 FUV589938 FKZ589938 FBD589938 ERH589938 EHL589938 DXP589938 DNT589938 DDX589938 CUB589938 CKF589938 CAJ589938 BQN589938 BGR589938 AWV589938 AMZ589938 ADD589938 TH589938 JL589938 N589938 WVX524402 WMB524402 WCF524402 VSJ524402 VIN524402 UYR524402 UOV524402 UEZ524402 TVD524402 TLH524402 TBL524402 SRP524402 SHT524402 RXX524402 ROB524402 REF524402 QUJ524402 QKN524402 QAR524402 PQV524402 PGZ524402 OXD524402 ONH524402 ODL524402 NTP524402 NJT524402 MZX524402 MQB524402 MGF524402 LWJ524402 LMN524402 LCR524402 KSV524402 KIZ524402 JZD524402 JPH524402 JFL524402 IVP524402 ILT524402 IBX524402 HSB524402 HIF524402 GYJ524402 GON524402 GER524402 FUV524402 FKZ524402 FBD524402 ERH524402 EHL524402 DXP524402 DNT524402 DDX524402 CUB524402 CKF524402 CAJ524402 BQN524402 BGR524402 AWV524402 AMZ524402 ADD524402 TH524402 JL524402 N524402 WVX458866 WMB458866 WCF458866 VSJ458866 VIN458866 UYR458866 UOV458866 UEZ458866 TVD458866 TLH458866 TBL458866 SRP458866 SHT458866 RXX458866 ROB458866 REF458866 QUJ458866 QKN458866 QAR458866 PQV458866 PGZ458866 OXD458866 ONH458866 ODL458866 NTP458866 NJT458866 MZX458866 MQB458866 MGF458866 LWJ458866 LMN458866 LCR458866 KSV458866 KIZ458866 JZD458866 JPH458866 JFL458866 IVP458866 ILT458866 IBX458866 HSB458866 HIF458866 GYJ458866 GON458866 GER458866 FUV458866 FKZ458866 FBD458866 ERH458866 EHL458866 DXP458866 DNT458866 DDX458866 CUB458866 CKF458866 CAJ458866 BQN458866 BGR458866 AWV458866 AMZ458866 ADD458866 TH458866 JL458866 N458866 WVX393330 WMB393330 WCF393330 VSJ393330 VIN393330 UYR393330 UOV393330 UEZ393330 TVD393330 TLH393330 TBL393330 SRP393330 SHT393330 RXX393330 ROB393330 REF393330 QUJ393330 QKN393330 QAR393330 PQV393330 PGZ393330 OXD393330 ONH393330 ODL393330 NTP393330 NJT393330 MZX393330 MQB393330 MGF393330 LWJ393330 LMN393330 LCR393330 KSV393330 KIZ393330 JZD393330 JPH393330 JFL393330 IVP393330 ILT393330 IBX393330 HSB393330 HIF393330 GYJ393330 GON393330 GER393330 FUV393330 FKZ393330 FBD393330 ERH393330 EHL393330 DXP393330 DNT393330 DDX393330 CUB393330 CKF393330 CAJ393330 BQN393330 BGR393330 AWV393330 AMZ393330 ADD393330 TH393330 JL393330 N393330 WVX327794 WMB327794 WCF327794 VSJ327794 VIN327794 UYR327794 UOV327794 UEZ327794 TVD327794 TLH327794 TBL327794 SRP327794 SHT327794 RXX327794 ROB327794 REF327794 QUJ327794 QKN327794 QAR327794 PQV327794 PGZ327794 OXD327794 ONH327794 ODL327794 NTP327794 NJT327794 MZX327794 MQB327794 MGF327794 LWJ327794 LMN327794 LCR327794 KSV327794 KIZ327794 JZD327794 JPH327794 JFL327794 IVP327794 ILT327794 IBX327794 HSB327794 HIF327794 GYJ327794 GON327794 GER327794 FUV327794 FKZ327794 FBD327794 ERH327794 EHL327794 DXP327794 DNT327794 DDX327794 CUB327794 CKF327794 CAJ327794 BQN327794 BGR327794 AWV327794 AMZ327794 ADD327794 TH327794 JL327794 N327794 WVX262258 WMB262258 WCF262258 VSJ262258 VIN262258 UYR262258 UOV262258 UEZ262258 TVD262258 TLH262258 TBL262258 SRP262258 SHT262258 RXX262258 ROB262258 REF262258 QUJ262258 QKN262258 QAR262258 PQV262258 PGZ262258 OXD262258 ONH262258 ODL262258 NTP262258 NJT262258 MZX262258 MQB262258 MGF262258 LWJ262258 LMN262258 LCR262258 KSV262258 KIZ262258 JZD262258 JPH262258 JFL262258 IVP262258 ILT262258 IBX262258 HSB262258 HIF262258 GYJ262258 GON262258 GER262258 FUV262258 FKZ262258 FBD262258 ERH262258 EHL262258 DXP262258 DNT262258 DDX262258 CUB262258 CKF262258 CAJ262258 BQN262258 BGR262258 AWV262258 AMZ262258 ADD262258 TH262258 JL262258 N262258 WVX196722 WMB196722 WCF196722 VSJ196722 VIN196722 UYR196722 UOV196722 UEZ196722 TVD196722 TLH196722 TBL196722 SRP196722 SHT196722 RXX196722 ROB196722 REF196722 QUJ196722 QKN196722 QAR196722 PQV196722 PGZ196722 OXD196722 ONH196722 ODL196722 NTP196722 NJT196722 MZX196722 MQB196722 MGF196722 LWJ196722 LMN196722 LCR196722 KSV196722 KIZ196722 JZD196722 JPH196722 JFL196722 IVP196722 ILT196722 IBX196722 HSB196722 HIF196722 GYJ196722 GON196722 GER196722 FUV196722 FKZ196722 FBD196722 ERH196722 EHL196722 DXP196722 DNT196722 DDX196722 CUB196722 CKF196722 CAJ196722 BQN196722 BGR196722 AWV196722 AMZ196722 ADD196722 TH196722 JL196722 N196722 WVX131186 WMB131186 WCF131186 VSJ131186 VIN131186 UYR131186 UOV131186 UEZ131186 TVD131186 TLH131186 TBL131186 SRP131186 SHT131186 RXX131186 ROB131186 REF131186 QUJ131186 QKN131186 QAR131186 PQV131186 PGZ131186 OXD131186 ONH131186 ODL131186 NTP131186 NJT131186 MZX131186 MQB131186 MGF131186 LWJ131186 LMN131186 LCR131186 KSV131186 KIZ131186 JZD131186 JPH131186 JFL131186 IVP131186 ILT131186 IBX131186 HSB131186 HIF131186 GYJ131186 GON131186 GER131186 FUV131186 FKZ131186 FBD131186 ERH131186 EHL131186 DXP131186 DNT131186 DDX131186 CUB131186 CKF131186 CAJ131186 BQN131186 BGR131186 AWV131186 AMZ131186 ADD131186 TH131186 JL131186 N131186 WVX65650 WMB65650 WCF65650 VSJ65650 VIN65650 UYR65650 UOV65650 UEZ65650 TVD65650 TLH65650 TBL65650 SRP65650 SHT65650 RXX65650 ROB65650 REF65650 QUJ65650 QKN65650 QAR65650 PQV65650 PGZ65650 OXD65650 ONH65650 ODL65650 NTP65650 NJT65650 MZX65650 MQB65650 MGF65650 LWJ65650 LMN65650 LCR65650 KSV65650 KIZ65650 JZD65650 JPH65650 JFL65650 IVP65650 ILT65650 IBX65650 HSB65650 HIF65650 GYJ65650 GON65650 GER65650 FUV65650 FKZ65650 FBD65650 ERH65650 EHL65650 DXP65650 DNT65650 DDX65650 CUB65650 CKF65650 CAJ65650 BQN65650 BGR65650 AWV65650 AMZ65650 ADD65650 TH65650 JL65650 N65650 WVN983159:WVN983160 WLR983159:WLR983160 WBV983159:WBV983160 VRZ983159:VRZ983160 VID983159:VID983160 UYH983159:UYH983160 UOL983159:UOL983160 UEP983159:UEP983160 TUT983159:TUT983160 TKX983159:TKX983160 TBB983159:TBB983160 SRF983159:SRF983160 SHJ983159:SHJ983160 RXN983159:RXN983160 RNR983159:RNR983160 RDV983159:RDV983160 QTZ983159:QTZ983160 QKD983159:QKD983160 QAH983159:QAH983160 PQL983159:PQL983160 PGP983159:PGP983160 OWT983159:OWT983160 OMX983159:OMX983160 ODB983159:ODB983160 NTF983159:NTF983160 NJJ983159:NJJ983160 MZN983159:MZN983160 MPR983159:MPR983160 MFV983159:MFV983160 LVZ983159:LVZ983160 LMD983159:LMD983160 LCH983159:LCH983160 KSL983159:KSL983160 KIP983159:KIP983160 JYT983159:JYT983160 JOX983159:JOX983160 JFB983159:JFB983160 IVF983159:IVF983160 ILJ983159:ILJ983160 IBN983159:IBN983160 HRR983159:HRR983160 HHV983159:HHV983160 GXZ983159:GXZ983160 GOD983159:GOD983160 GEH983159:GEH983160 FUL983159:FUL983160 FKP983159:FKP983160 FAT983159:FAT983160 EQX983159:EQX983160 EHB983159:EHB983160 DXF983159:DXF983160 DNJ983159:DNJ983160 DDN983159:DDN983160 CTR983159:CTR983160 CJV983159:CJV983160 BZZ983159:BZZ983160 BQD983159:BQD983160 BGH983159:BGH983160 AWL983159:AWL983160 AMP983159:AMP983160 ACT983159:ACT983160 SX983159:SX983160 JB983159:JB983160 C983159:C983160 WVN917623:WVN917624 WLR917623:WLR917624 WBV917623:WBV917624 VRZ917623:VRZ917624 VID917623:VID917624 UYH917623:UYH917624 UOL917623:UOL917624 UEP917623:UEP917624 TUT917623:TUT917624 TKX917623:TKX917624 TBB917623:TBB917624 SRF917623:SRF917624 SHJ917623:SHJ917624 RXN917623:RXN917624 RNR917623:RNR917624 RDV917623:RDV917624 QTZ917623:QTZ917624 QKD917623:QKD917624 QAH917623:QAH917624 PQL917623:PQL917624 PGP917623:PGP917624 OWT917623:OWT917624 OMX917623:OMX917624 ODB917623:ODB917624 NTF917623:NTF917624 NJJ917623:NJJ917624 MZN917623:MZN917624 MPR917623:MPR917624 MFV917623:MFV917624 LVZ917623:LVZ917624 LMD917623:LMD917624 LCH917623:LCH917624 KSL917623:KSL917624 KIP917623:KIP917624 JYT917623:JYT917624 JOX917623:JOX917624 JFB917623:JFB917624 IVF917623:IVF917624 ILJ917623:ILJ917624 IBN917623:IBN917624 HRR917623:HRR917624 HHV917623:HHV917624 GXZ917623:GXZ917624 GOD917623:GOD917624 GEH917623:GEH917624 FUL917623:FUL917624 FKP917623:FKP917624 FAT917623:FAT917624 EQX917623:EQX917624 EHB917623:EHB917624 DXF917623:DXF917624 DNJ917623:DNJ917624 DDN917623:DDN917624 CTR917623:CTR917624 CJV917623:CJV917624 BZZ917623:BZZ917624 BQD917623:BQD917624 BGH917623:BGH917624 AWL917623:AWL917624 AMP917623:AMP917624 ACT917623:ACT917624 SX917623:SX917624 JB917623:JB917624 C917623:C917624 WVN852087:WVN852088 WLR852087:WLR852088 WBV852087:WBV852088 VRZ852087:VRZ852088 VID852087:VID852088 UYH852087:UYH852088 UOL852087:UOL852088 UEP852087:UEP852088 TUT852087:TUT852088 TKX852087:TKX852088 TBB852087:TBB852088 SRF852087:SRF852088 SHJ852087:SHJ852088 RXN852087:RXN852088 RNR852087:RNR852088 RDV852087:RDV852088 QTZ852087:QTZ852088 QKD852087:QKD852088 QAH852087:QAH852088 PQL852087:PQL852088 PGP852087:PGP852088 OWT852087:OWT852088 OMX852087:OMX852088 ODB852087:ODB852088 NTF852087:NTF852088 NJJ852087:NJJ852088 MZN852087:MZN852088 MPR852087:MPR852088 MFV852087:MFV852088 LVZ852087:LVZ852088 LMD852087:LMD852088 LCH852087:LCH852088 KSL852087:KSL852088 KIP852087:KIP852088 JYT852087:JYT852088 JOX852087:JOX852088 JFB852087:JFB852088 IVF852087:IVF852088 ILJ852087:ILJ852088 IBN852087:IBN852088 HRR852087:HRR852088 HHV852087:HHV852088 GXZ852087:GXZ852088 GOD852087:GOD852088 GEH852087:GEH852088 FUL852087:FUL852088 FKP852087:FKP852088 FAT852087:FAT852088 EQX852087:EQX852088 EHB852087:EHB852088 DXF852087:DXF852088 DNJ852087:DNJ852088 DDN852087:DDN852088 CTR852087:CTR852088 CJV852087:CJV852088 BZZ852087:BZZ852088 BQD852087:BQD852088 BGH852087:BGH852088 AWL852087:AWL852088 AMP852087:AMP852088 ACT852087:ACT852088 SX852087:SX852088 JB852087:JB852088 C852087:C852088 WVN786551:WVN786552 WLR786551:WLR786552 WBV786551:WBV786552 VRZ786551:VRZ786552 VID786551:VID786552 UYH786551:UYH786552 UOL786551:UOL786552 UEP786551:UEP786552 TUT786551:TUT786552 TKX786551:TKX786552 TBB786551:TBB786552 SRF786551:SRF786552 SHJ786551:SHJ786552 RXN786551:RXN786552 RNR786551:RNR786552 RDV786551:RDV786552 QTZ786551:QTZ786552 QKD786551:QKD786552 QAH786551:QAH786552 PQL786551:PQL786552 PGP786551:PGP786552 OWT786551:OWT786552 OMX786551:OMX786552 ODB786551:ODB786552 NTF786551:NTF786552 NJJ786551:NJJ786552 MZN786551:MZN786552 MPR786551:MPR786552 MFV786551:MFV786552 LVZ786551:LVZ786552 LMD786551:LMD786552 LCH786551:LCH786552 KSL786551:KSL786552 KIP786551:KIP786552 JYT786551:JYT786552 JOX786551:JOX786552 JFB786551:JFB786552 IVF786551:IVF786552 ILJ786551:ILJ786552 IBN786551:IBN786552 HRR786551:HRR786552 HHV786551:HHV786552 GXZ786551:GXZ786552 GOD786551:GOD786552 GEH786551:GEH786552 FUL786551:FUL786552 FKP786551:FKP786552 FAT786551:FAT786552 EQX786551:EQX786552 EHB786551:EHB786552 DXF786551:DXF786552 DNJ786551:DNJ786552 DDN786551:DDN786552 CTR786551:CTR786552 CJV786551:CJV786552 BZZ786551:BZZ786552 BQD786551:BQD786552 BGH786551:BGH786552 AWL786551:AWL786552 AMP786551:AMP786552 ACT786551:ACT786552 SX786551:SX786552 JB786551:JB786552 C786551:C786552 WVN721015:WVN721016 WLR721015:WLR721016 WBV721015:WBV721016 VRZ721015:VRZ721016 VID721015:VID721016 UYH721015:UYH721016 UOL721015:UOL721016 UEP721015:UEP721016 TUT721015:TUT721016 TKX721015:TKX721016 TBB721015:TBB721016 SRF721015:SRF721016 SHJ721015:SHJ721016 RXN721015:RXN721016 RNR721015:RNR721016 RDV721015:RDV721016 QTZ721015:QTZ721016 QKD721015:QKD721016 QAH721015:QAH721016 PQL721015:PQL721016 PGP721015:PGP721016 OWT721015:OWT721016 OMX721015:OMX721016 ODB721015:ODB721016 NTF721015:NTF721016 NJJ721015:NJJ721016 MZN721015:MZN721016 MPR721015:MPR721016 MFV721015:MFV721016 LVZ721015:LVZ721016 LMD721015:LMD721016 LCH721015:LCH721016 KSL721015:KSL721016 KIP721015:KIP721016 JYT721015:JYT721016 JOX721015:JOX721016 JFB721015:JFB721016 IVF721015:IVF721016 ILJ721015:ILJ721016 IBN721015:IBN721016 HRR721015:HRR721016 HHV721015:HHV721016 GXZ721015:GXZ721016 GOD721015:GOD721016 GEH721015:GEH721016 FUL721015:FUL721016 FKP721015:FKP721016 FAT721015:FAT721016 EQX721015:EQX721016 EHB721015:EHB721016 DXF721015:DXF721016 DNJ721015:DNJ721016 DDN721015:DDN721016 CTR721015:CTR721016 CJV721015:CJV721016 BZZ721015:BZZ721016 BQD721015:BQD721016 BGH721015:BGH721016 AWL721015:AWL721016 AMP721015:AMP721016 ACT721015:ACT721016 SX721015:SX721016 JB721015:JB721016 C721015:C721016 WVN655479:WVN655480 WLR655479:WLR655480 WBV655479:WBV655480 VRZ655479:VRZ655480 VID655479:VID655480 UYH655479:UYH655480 UOL655479:UOL655480 UEP655479:UEP655480 TUT655479:TUT655480 TKX655479:TKX655480 TBB655479:TBB655480 SRF655479:SRF655480 SHJ655479:SHJ655480 RXN655479:RXN655480 RNR655479:RNR655480 RDV655479:RDV655480 QTZ655479:QTZ655480 QKD655479:QKD655480 QAH655479:QAH655480 PQL655479:PQL655480 PGP655479:PGP655480 OWT655479:OWT655480 OMX655479:OMX655480 ODB655479:ODB655480 NTF655479:NTF655480 NJJ655479:NJJ655480 MZN655479:MZN655480 MPR655479:MPR655480 MFV655479:MFV655480 LVZ655479:LVZ655480 LMD655479:LMD655480 LCH655479:LCH655480 KSL655479:KSL655480 KIP655479:KIP655480 JYT655479:JYT655480 JOX655479:JOX655480 JFB655479:JFB655480 IVF655479:IVF655480 ILJ655479:ILJ655480 IBN655479:IBN655480 HRR655479:HRR655480 HHV655479:HHV655480 GXZ655479:GXZ655480 GOD655479:GOD655480 GEH655479:GEH655480 FUL655479:FUL655480 FKP655479:FKP655480 FAT655479:FAT655480 EQX655479:EQX655480 EHB655479:EHB655480 DXF655479:DXF655480 DNJ655479:DNJ655480 DDN655479:DDN655480 CTR655479:CTR655480 CJV655479:CJV655480 BZZ655479:BZZ655480 BQD655479:BQD655480 BGH655479:BGH655480 AWL655479:AWL655480 AMP655479:AMP655480 ACT655479:ACT655480 SX655479:SX655480 JB655479:JB655480 C655479:C655480 WVN589943:WVN589944 WLR589943:WLR589944 WBV589943:WBV589944 VRZ589943:VRZ589944 VID589943:VID589944 UYH589943:UYH589944 UOL589943:UOL589944 UEP589943:UEP589944 TUT589943:TUT589944 TKX589943:TKX589944 TBB589943:TBB589944 SRF589943:SRF589944 SHJ589943:SHJ589944 RXN589943:RXN589944 RNR589943:RNR589944 RDV589943:RDV589944 QTZ589943:QTZ589944 QKD589943:QKD589944 QAH589943:QAH589944 PQL589943:PQL589944 PGP589943:PGP589944 OWT589943:OWT589944 OMX589943:OMX589944 ODB589943:ODB589944 NTF589943:NTF589944 NJJ589943:NJJ589944 MZN589943:MZN589944 MPR589943:MPR589944 MFV589943:MFV589944 LVZ589943:LVZ589944 LMD589943:LMD589944 LCH589943:LCH589944 KSL589943:KSL589944 KIP589943:KIP589944 JYT589943:JYT589944 JOX589943:JOX589944 JFB589943:JFB589944 IVF589943:IVF589944 ILJ589943:ILJ589944 IBN589943:IBN589944 HRR589943:HRR589944 HHV589943:HHV589944 GXZ589943:GXZ589944 GOD589943:GOD589944 GEH589943:GEH589944 FUL589943:FUL589944 FKP589943:FKP589944 FAT589943:FAT589944 EQX589943:EQX589944 EHB589943:EHB589944 DXF589943:DXF589944 DNJ589943:DNJ589944 DDN589943:DDN589944 CTR589943:CTR589944 CJV589943:CJV589944 BZZ589943:BZZ589944 BQD589943:BQD589944 BGH589943:BGH589944 AWL589943:AWL589944 AMP589943:AMP589944 ACT589943:ACT589944 SX589943:SX589944 JB589943:JB589944 C589943:C589944 WVN524407:WVN524408 WLR524407:WLR524408 WBV524407:WBV524408 VRZ524407:VRZ524408 VID524407:VID524408 UYH524407:UYH524408 UOL524407:UOL524408 UEP524407:UEP524408 TUT524407:TUT524408 TKX524407:TKX524408 TBB524407:TBB524408 SRF524407:SRF524408 SHJ524407:SHJ524408 RXN524407:RXN524408 RNR524407:RNR524408 RDV524407:RDV524408 QTZ524407:QTZ524408 QKD524407:QKD524408 QAH524407:QAH524408 PQL524407:PQL524408 PGP524407:PGP524408 OWT524407:OWT524408 OMX524407:OMX524408 ODB524407:ODB524408 NTF524407:NTF524408 NJJ524407:NJJ524408 MZN524407:MZN524408 MPR524407:MPR524408 MFV524407:MFV524408 LVZ524407:LVZ524408 LMD524407:LMD524408 LCH524407:LCH524408 KSL524407:KSL524408 KIP524407:KIP524408 JYT524407:JYT524408 JOX524407:JOX524408 JFB524407:JFB524408 IVF524407:IVF524408 ILJ524407:ILJ524408 IBN524407:IBN524408 HRR524407:HRR524408 HHV524407:HHV524408 GXZ524407:GXZ524408 GOD524407:GOD524408 GEH524407:GEH524408 FUL524407:FUL524408 FKP524407:FKP524408 FAT524407:FAT524408 EQX524407:EQX524408 EHB524407:EHB524408 DXF524407:DXF524408 DNJ524407:DNJ524408 DDN524407:DDN524408 CTR524407:CTR524408 CJV524407:CJV524408 BZZ524407:BZZ524408 BQD524407:BQD524408 BGH524407:BGH524408 AWL524407:AWL524408 AMP524407:AMP524408 ACT524407:ACT524408 SX524407:SX524408 JB524407:JB524408 C524407:C524408 WVN458871:WVN458872 WLR458871:WLR458872 WBV458871:WBV458872 VRZ458871:VRZ458872 VID458871:VID458872 UYH458871:UYH458872 UOL458871:UOL458872 UEP458871:UEP458872 TUT458871:TUT458872 TKX458871:TKX458872 TBB458871:TBB458872 SRF458871:SRF458872 SHJ458871:SHJ458872 RXN458871:RXN458872 RNR458871:RNR458872 RDV458871:RDV458872 QTZ458871:QTZ458872 QKD458871:QKD458872 QAH458871:QAH458872 PQL458871:PQL458872 PGP458871:PGP458872 OWT458871:OWT458872 OMX458871:OMX458872 ODB458871:ODB458872 NTF458871:NTF458872 NJJ458871:NJJ458872 MZN458871:MZN458872 MPR458871:MPR458872 MFV458871:MFV458872 LVZ458871:LVZ458872 LMD458871:LMD458872 LCH458871:LCH458872 KSL458871:KSL458872 KIP458871:KIP458872 JYT458871:JYT458872 JOX458871:JOX458872 JFB458871:JFB458872 IVF458871:IVF458872 ILJ458871:ILJ458872 IBN458871:IBN458872 HRR458871:HRR458872 HHV458871:HHV458872 GXZ458871:GXZ458872 GOD458871:GOD458872 GEH458871:GEH458872 FUL458871:FUL458872 FKP458871:FKP458872 FAT458871:FAT458872 EQX458871:EQX458872 EHB458871:EHB458872 DXF458871:DXF458872 DNJ458871:DNJ458872 DDN458871:DDN458872 CTR458871:CTR458872 CJV458871:CJV458872 BZZ458871:BZZ458872 BQD458871:BQD458872 BGH458871:BGH458872 AWL458871:AWL458872 AMP458871:AMP458872 ACT458871:ACT458872 SX458871:SX458872 JB458871:JB458872 C458871:C458872 WVN393335:WVN393336 WLR393335:WLR393336 WBV393335:WBV393336 VRZ393335:VRZ393336 VID393335:VID393336 UYH393335:UYH393336 UOL393335:UOL393336 UEP393335:UEP393336 TUT393335:TUT393336 TKX393335:TKX393336 TBB393335:TBB393336 SRF393335:SRF393336 SHJ393335:SHJ393336 RXN393335:RXN393336 RNR393335:RNR393336 RDV393335:RDV393336 QTZ393335:QTZ393336 QKD393335:QKD393336 QAH393335:QAH393336 PQL393335:PQL393336 PGP393335:PGP393336 OWT393335:OWT393336 OMX393335:OMX393336 ODB393335:ODB393336 NTF393335:NTF393336 NJJ393335:NJJ393336 MZN393335:MZN393336 MPR393335:MPR393336 MFV393335:MFV393336 LVZ393335:LVZ393336 LMD393335:LMD393336 LCH393335:LCH393336 KSL393335:KSL393336 KIP393335:KIP393336 JYT393335:JYT393336 JOX393335:JOX393336 JFB393335:JFB393336 IVF393335:IVF393336 ILJ393335:ILJ393336 IBN393335:IBN393336 HRR393335:HRR393336 HHV393335:HHV393336 GXZ393335:GXZ393336 GOD393335:GOD393336 GEH393335:GEH393336 FUL393335:FUL393336 FKP393335:FKP393336 FAT393335:FAT393336 EQX393335:EQX393336 EHB393335:EHB393336 DXF393335:DXF393336 DNJ393335:DNJ393336 DDN393335:DDN393336 CTR393335:CTR393336 CJV393335:CJV393336 BZZ393335:BZZ393336 BQD393335:BQD393336 BGH393335:BGH393336 AWL393335:AWL393336 AMP393335:AMP393336 ACT393335:ACT393336 SX393335:SX393336 JB393335:JB393336 C393335:C393336 WVN327799:WVN327800 WLR327799:WLR327800 WBV327799:WBV327800 VRZ327799:VRZ327800 VID327799:VID327800 UYH327799:UYH327800 UOL327799:UOL327800 UEP327799:UEP327800 TUT327799:TUT327800 TKX327799:TKX327800 TBB327799:TBB327800 SRF327799:SRF327800 SHJ327799:SHJ327800 RXN327799:RXN327800 RNR327799:RNR327800 RDV327799:RDV327800 QTZ327799:QTZ327800 QKD327799:QKD327800 QAH327799:QAH327800 PQL327799:PQL327800 PGP327799:PGP327800 OWT327799:OWT327800 OMX327799:OMX327800 ODB327799:ODB327800 NTF327799:NTF327800 NJJ327799:NJJ327800 MZN327799:MZN327800 MPR327799:MPR327800 MFV327799:MFV327800 LVZ327799:LVZ327800 LMD327799:LMD327800 LCH327799:LCH327800 KSL327799:KSL327800 KIP327799:KIP327800 JYT327799:JYT327800 JOX327799:JOX327800 JFB327799:JFB327800 IVF327799:IVF327800 ILJ327799:ILJ327800 IBN327799:IBN327800 HRR327799:HRR327800 HHV327799:HHV327800 GXZ327799:GXZ327800 GOD327799:GOD327800 GEH327799:GEH327800 FUL327799:FUL327800 FKP327799:FKP327800 FAT327799:FAT327800 EQX327799:EQX327800 EHB327799:EHB327800 DXF327799:DXF327800 DNJ327799:DNJ327800 DDN327799:DDN327800 CTR327799:CTR327800 CJV327799:CJV327800 BZZ327799:BZZ327800 BQD327799:BQD327800 BGH327799:BGH327800 AWL327799:AWL327800 AMP327799:AMP327800 ACT327799:ACT327800 SX327799:SX327800 JB327799:JB327800 C327799:C327800 WVN262263:WVN262264 WLR262263:WLR262264 WBV262263:WBV262264 VRZ262263:VRZ262264 VID262263:VID262264 UYH262263:UYH262264 UOL262263:UOL262264 UEP262263:UEP262264 TUT262263:TUT262264 TKX262263:TKX262264 TBB262263:TBB262264 SRF262263:SRF262264 SHJ262263:SHJ262264 RXN262263:RXN262264 RNR262263:RNR262264 RDV262263:RDV262264 QTZ262263:QTZ262264 QKD262263:QKD262264 QAH262263:QAH262264 PQL262263:PQL262264 PGP262263:PGP262264 OWT262263:OWT262264 OMX262263:OMX262264 ODB262263:ODB262264 NTF262263:NTF262264 NJJ262263:NJJ262264 MZN262263:MZN262264 MPR262263:MPR262264 MFV262263:MFV262264 LVZ262263:LVZ262264 LMD262263:LMD262264 LCH262263:LCH262264 KSL262263:KSL262264 KIP262263:KIP262264 JYT262263:JYT262264 JOX262263:JOX262264 JFB262263:JFB262264 IVF262263:IVF262264 ILJ262263:ILJ262264 IBN262263:IBN262264 HRR262263:HRR262264 HHV262263:HHV262264 GXZ262263:GXZ262264 GOD262263:GOD262264 GEH262263:GEH262264 FUL262263:FUL262264 FKP262263:FKP262264 FAT262263:FAT262264 EQX262263:EQX262264 EHB262263:EHB262264 DXF262263:DXF262264 DNJ262263:DNJ262264 DDN262263:DDN262264 CTR262263:CTR262264 CJV262263:CJV262264 BZZ262263:BZZ262264 BQD262263:BQD262264 BGH262263:BGH262264 AWL262263:AWL262264 AMP262263:AMP262264 ACT262263:ACT262264 SX262263:SX262264 JB262263:JB262264 C262263:C262264 WVN196727:WVN196728 WLR196727:WLR196728 WBV196727:WBV196728 VRZ196727:VRZ196728 VID196727:VID196728 UYH196727:UYH196728 UOL196727:UOL196728 UEP196727:UEP196728 TUT196727:TUT196728 TKX196727:TKX196728 TBB196727:TBB196728 SRF196727:SRF196728 SHJ196727:SHJ196728 RXN196727:RXN196728 RNR196727:RNR196728 RDV196727:RDV196728 QTZ196727:QTZ196728 QKD196727:QKD196728 QAH196727:QAH196728 PQL196727:PQL196728 PGP196727:PGP196728 OWT196727:OWT196728 OMX196727:OMX196728 ODB196727:ODB196728 NTF196727:NTF196728 NJJ196727:NJJ196728 MZN196727:MZN196728 MPR196727:MPR196728 MFV196727:MFV196728 LVZ196727:LVZ196728 LMD196727:LMD196728 LCH196727:LCH196728 KSL196727:KSL196728 KIP196727:KIP196728 JYT196727:JYT196728 JOX196727:JOX196728 JFB196727:JFB196728 IVF196727:IVF196728 ILJ196727:ILJ196728 IBN196727:IBN196728 HRR196727:HRR196728 HHV196727:HHV196728 GXZ196727:GXZ196728 GOD196727:GOD196728 GEH196727:GEH196728 FUL196727:FUL196728 FKP196727:FKP196728 FAT196727:FAT196728 EQX196727:EQX196728 EHB196727:EHB196728 DXF196727:DXF196728 DNJ196727:DNJ196728 DDN196727:DDN196728 CTR196727:CTR196728 CJV196727:CJV196728 BZZ196727:BZZ196728 BQD196727:BQD196728 BGH196727:BGH196728 AWL196727:AWL196728 AMP196727:AMP196728 ACT196727:ACT196728 SX196727:SX196728 JB196727:JB196728 C196727:C196728 WVN131191:WVN131192 WLR131191:WLR131192 WBV131191:WBV131192 VRZ131191:VRZ131192 VID131191:VID131192 UYH131191:UYH131192 UOL131191:UOL131192 UEP131191:UEP131192 TUT131191:TUT131192 TKX131191:TKX131192 TBB131191:TBB131192 SRF131191:SRF131192 SHJ131191:SHJ131192 RXN131191:RXN131192 RNR131191:RNR131192 RDV131191:RDV131192 QTZ131191:QTZ131192 QKD131191:QKD131192 QAH131191:QAH131192 PQL131191:PQL131192 PGP131191:PGP131192 OWT131191:OWT131192 OMX131191:OMX131192 ODB131191:ODB131192 NTF131191:NTF131192 NJJ131191:NJJ131192 MZN131191:MZN131192 MPR131191:MPR131192 MFV131191:MFV131192 LVZ131191:LVZ131192 LMD131191:LMD131192 LCH131191:LCH131192 KSL131191:KSL131192 KIP131191:KIP131192 JYT131191:JYT131192 JOX131191:JOX131192 JFB131191:JFB131192 IVF131191:IVF131192 ILJ131191:ILJ131192 IBN131191:IBN131192 HRR131191:HRR131192 HHV131191:HHV131192 GXZ131191:GXZ131192 GOD131191:GOD131192 GEH131191:GEH131192 FUL131191:FUL131192 FKP131191:FKP131192 FAT131191:FAT131192 EQX131191:EQX131192 EHB131191:EHB131192 DXF131191:DXF131192 DNJ131191:DNJ131192 DDN131191:DDN131192 CTR131191:CTR131192 CJV131191:CJV131192 BZZ131191:BZZ131192 BQD131191:BQD131192 BGH131191:BGH131192 AWL131191:AWL131192 AMP131191:AMP131192 ACT131191:ACT131192 SX131191:SX131192 JB131191:JB131192 C131191:C131192 WVN65655:WVN65656 WLR65655:WLR65656 WBV65655:WBV65656 VRZ65655:VRZ65656 VID65655:VID65656 UYH65655:UYH65656 UOL65655:UOL65656 UEP65655:UEP65656 TUT65655:TUT65656 TKX65655:TKX65656 TBB65655:TBB65656 SRF65655:SRF65656 SHJ65655:SHJ65656 RXN65655:RXN65656 RNR65655:RNR65656 RDV65655:RDV65656 QTZ65655:QTZ65656 QKD65655:QKD65656 QAH65655:QAH65656 PQL65655:PQL65656 PGP65655:PGP65656 OWT65655:OWT65656 OMX65655:OMX65656 ODB65655:ODB65656 NTF65655:NTF65656 NJJ65655:NJJ65656 MZN65655:MZN65656 MPR65655:MPR65656 MFV65655:MFV65656 LVZ65655:LVZ65656 LMD65655:LMD65656 LCH65655:LCH65656 KSL65655:KSL65656 KIP65655:KIP65656 JYT65655:JYT65656 JOX65655:JOX65656 JFB65655:JFB65656 IVF65655:IVF65656 ILJ65655:ILJ65656 IBN65655:IBN65656 HRR65655:HRR65656 HHV65655:HHV65656 GXZ65655:GXZ65656 GOD65655:GOD65656 GEH65655:GEH65656 FUL65655:FUL65656 FKP65655:FKP65656 FAT65655:FAT65656 EQX65655:EQX65656 EHB65655:EHB65656 DXF65655:DXF65656 DNJ65655:DNJ65656 DDN65655:DDN65656 CTR65655:CTR65656 CJV65655:CJV65656 BZZ65655:BZZ65656 BQD65655:BQD65656 BGH65655:BGH65656 AWL65655:AWL65656 AMP65655:AMP65656 ACT65655:ACT65656 SX65655:SX65656 JB65655:JB65656 C65655:C65656 WVM983160 WLQ983160 WBU983160 VRY983160 VIC983160 UYG983160 UOK983160 UEO983160 TUS983160 TKW983160 TBA983160 SRE983160 SHI983160 RXM983160 RNQ983160 RDU983160 QTY983160 QKC983160 QAG983160 PQK983160 PGO983160 OWS983160 OMW983160 ODA983160 NTE983160 NJI983160 MZM983160 MPQ983160 MFU983160 LVY983160 LMC983160 LCG983160 KSK983160 KIO983160 JYS983160 JOW983160 JFA983160 IVE983160 ILI983160 IBM983160 HRQ983160 HHU983160 GXY983160 GOC983160 GEG983160 FUK983160 FKO983160 FAS983160 EQW983160 EHA983160 DXE983160 DNI983160 DDM983160 CTQ983160 CJU983160 BZY983160 BQC983160 BGG983160 AWK983160 AMO983160 ACS983160 SW983160 JA983160 B983160 WVM917624 WLQ917624 WBU917624 VRY917624 VIC917624 UYG917624 UOK917624 UEO917624 TUS917624 TKW917624 TBA917624 SRE917624 SHI917624 RXM917624 RNQ917624 RDU917624 QTY917624 QKC917624 QAG917624 PQK917624 PGO917624 OWS917624 OMW917624 ODA917624 NTE917624 NJI917624 MZM917624 MPQ917624 MFU917624 LVY917624 LMC917624 LCG917624 KSK917624 KIO917624 JYS917624 JOW917624 JFA917624 IVE917624 ILI917624 IBM917624 HRQ917624 HHU917624 GXY917624 GOC917624 GEG917624 FUK917624 FKO917624 FAS917624 EQW917624 EHA917624 DXE917624 DNI917624 DDM917624 CTQ917624 CJU917624 BZY917624 BQC917624 BGG917624 AWK917624 AMO917624 ACS917624 SW917624 JA917624 B917624 WVM852088 WLQ852088 WBU852088 VRY852088 VIC852088 UYG852088 UOK852088 UEO852088 TUS852088 TKW852088 TBA852088 SRE852088 SHI852088 RXM852088 RNQ852088 RDU852088 QTY852088 QKC852088 QAG852088 PQK852088 PGO852088 OWS852088 OMW852088 ODA852088 NTE852088 NJI852088 MZM852088 MPQ852088 MFU852088 LVY852088 LMC852088 LCG852088 KSK852088 KIO852088 JYS852088 JOW852088 JFA852088 IVE852088 ILI852088 IBM852088 HRQ852088 HHU852088 GXY852088 GOC852088 GEG852088 FUK852088 FKO852088 FAS852088 EQW852088 EHA852088 DXE852088 DNI852088 DDM852088 CTQ852088 CJU852088 BZY852088 BQC852088 BGG852088 AWK852088 AMO852088 ACS852088 SW852088 JA852088 B852088 WVM786552 WLQ786552 WBU786552 VRY786552 VIC786552 UYG786552 UOK786552 UEO786552 TUS786552 TKW786552 TBA786552 SRE786552 SHI786552 RXM786552 RNQ786552 RDU786552 QTY786552 QKC786552 QAG786552 PQK786552 PGO786552 OWS786552 OMW786552 ODA786552 NTE786552 NJI786552 MZM786552 MPQ786552 MFU786552 LVY786552 LMC786552 LCG786552 KSK786552 KIO786552 JYS786552 JOW786552 JFA786552 IVE786552 ILI786552 IBM786552 HRQ786552 HHU786552 GXY786552 GOC786552 GEG786552 FUK786552 FKO786552 FAS786552 EQW786552 EHA786552 DXE786552 DNI786552 DDM786552 CTQ786552 CJU786552 BZY786552 BQC786552 BGG786552 AWK786552 AMO786552 ACS786552 SW786552 JA786552 B786552 WVM721016 WLQ721016 WBU721016 VRY721016 VIC721016 UYG721016 UOK721016 UEO721016 TUS721016 TKW721016 TBA721016 SRE721016 SHI721016 RXM721016 RNQ721016 RDU721016 QTY721016 QKC721016 QAG721016 PQK721016 PGO721016 OWS721016 OMW721016 ODA721016 NTE721016 NJI721016 MZM721016 MPQ721016 MFU721016 LVY721016 LMC721016 LCG721016 KSK721016 KIO721016 JYS721016 JOW721016 JFA721016 IVE721016 ILI721016 IBM721016 HRQ721016 HHU721016 GXY721016 GOC721016 GEG721016 FUK721016 FKO721016 FAS721016 EQW721016 EHA721016 DXE721016 DNI721016 DDM721016 CTQ721016 CJU721016 BZY721016 BQC721016 BGG721016 AWK721016 AMO721016 ACS721016 SW721016 JA721016 B721016 WVM655480 WLQ655480 WBU655480 VRY655480 VIC655480 UYG655480 UOK655480 UEO655480 TUS655480 TKW655480 TBA655480 SRE655480 SHI655480 RXM655480 RNQ655480 RDU655480 QTY655480 QKC655480 QAG655480 PQK655480 PGO655480 OWS655480 OMW655480 ODA655480 NTE655480 NJI655480 MZM655480 MPQ655480 MFU655480 LVY655480 LMC655480 LCG655480 KSK655480 KIO655480 JYS655480 JOW655480 JFA655480 IVE655480 ILI655480 IBM655480 HRQ655480 HHU655480 GXY655480 GOC655480 GEG655480 FUK655480 FKO655480 FAS655480 EQW655480 EHA655480 DXE655480 DNI655480 DDM655480 CTQ655480 CJU655480 BZY655480 BQC655480 BGG655480 AWK655480 AMO655480 ACS655480 SW655480 JA655480 B655480 WVM589944 WLQ589944 WBU589944 VRY589944 VIC589944 UYG589944 UOK589944 UEO589944 TUS589944 TKW589944 TBA589944 SRE589944 SHI589944 RXM589944 RNQ589944 RDU589944 QTY589944 QKC589944 QAG589944 PQK589944 PGO589944 OWS589944 OMW589944 ODA589944 NTE589944 NJI589944 MZM589944 MPQ589944 MFU589944 LVY589944 LMC589944 LCG589944 KSK589944 KIO589944 JYS589944 JOW589944 JFA589944 IVE589944 ILI589944 IBM589944 HRQ589944 HHU589944 GXY589944 GOC589944 GEG589944 FUK589944 FKO589944 FAS589944 EQW589944 EHA589944 DXE589944 DNI589944 DDM589944 CTQ589944 CJU589944 BZY589944 BQC589944 BGG589944 AWK589944 AMO589944 ACS589944 SW589944 JA589944 B589944 WVM524408 WLQ524408 WBU524408 VRY524408 VIC524408 UYG524408 UOK524408 UEO524408 TUS524408 TKW524408 TBA524408 SRE524408 SHI524408 RXM524408 RNQ524408 RDU524408 QTY524408 QKC524408 QAG524408 PQK524408 PGO524408 OWS524408 OMW524408 ODA524408 NTE524408 NJI524408 MZM524408 MPQ524408 MFU524408 LVY524408 LMC524408 LCG524408 KSK524408 KIO524408 JYS524408 JOW524408 JFA524408 IVE524408 ILI524408 IBM524408 HRQ524408 HHU524408 GXY524408 GOC524408 GEG524408 FUK524408 FKO524408 FAS524408 EQW524408 EHA524408 DXE524408 DNI524408 DDM524408 CTQ524408 CJU524408 BZY524408 BQC524408 BGG524408 AWK524408 AMO524408 ACS524408 SW524408 JA524408 B524408 WVM458872 WLQ458872 WBU458872 VRY458872 VIC458872 UYG458872 UOK458872 UEO458872 TUS458872 TKW458872 TBA458872 SRE458872 SHI458872 RXM458872 RNQ458872 RDU458872 QTY458872 QKC458872 QAG458872 PQK458872 PGO458872 OWS458872 OMW458872 ODA458872 NTE458872 NJI458872 MZM458872 MPQ458872 MFU458872 LVY458872 LMC458872 LCG458872 KSK458872 KIO458872 JYS458872 JOW458872 JFA458872 IVE458872 ILI458872 IBM458872 HRQ458872 HHU458872 GXY458872 GOC458872 GEG458872 FUK458872 FKO458872 FAS458872 EQW458872 EHA458872 DXE458872 DNI458872 DDM458872 CTQ458872 CJU458872 BZY458872 BQC458872 BGG458872 AWK458872 AMO458872 ACS458872 SW458872 JA458872 B458872 WVM393336 WLQ393336 WBU393336 VRY393336 VIC393336 UYG393336 UOK393336 UEO393336 TUS393336 TKW393336 TBA393336 SRE393336 SHI393336 RXM393336 RNQ393336 RDU393336 QTY393336 QKC393336 QAG393336 PQK393336 PGO393336 OWS393336 OMW393336 ODA393336 NTE393336 NJI393336 MZM393336 MPQ393336 MFU393336 LVY393336 LMC393336 LCG393336 KSK393336 KIO393336 JYS393336 JOW393336 JFA393336 IVE393336 ILI393336 IBM393336 HRQ393336 HHU393336 GXY393336 GOC393336 GEG393336 FUK393336 FKO393336 FAS393336 EQW393336 EHA393336 DXE393336 DNI393336 DDM393336 CTQ393336 CJU393336 BZY393336 BQC393336 BGG393336 AWK393336 AMO393336 ACS393336 SW393336 JA393336 B393336 WVM327800 WLQ327800 WBU327800 VRY327800 VIC327800 UYG327800 UOK327800 UEO327800 TUS327800 TKW327800 TBA327800 SRE327800 SHI327800 RXM327800 RNQ327800 RDU327800 QTY327800 QKC327800 QAG327800 PQK327800 PGO327800 OWS327800 OMW327800 ODA327800 NTE327800 NJI327800 MZM327800 MPQ327800 MFU327800 LVY327800 LMC327800 LCG327800 KSK327800 KIO327800 JYS327800 JOW327800 JFA327800 IVE327800 ILI327800 IBM327800 HRQ327800 HHU327800 GXY327800 GOC327800 GEG327800 FUK327800 FKO327800 FAS327800 EQW327800 EHA327800 DXE327800 DNI327800 DDM327800 CTQ327800 CJU327800 BZY327800 BQC327800 BGG327800 AWK327800 AMO327800 ACS327800 SW327800 JA327800 B327800 WVM262264 WLQ262264 WBU262264 VRY262264 VIC262264 UYG262264 UOK262264 UEO262264 TUS262264 TKW262264 TBA262264 SRE262264 SHI262264 RXM262264 RNQ262264 RDU262264 QTY262264 QKC262264 QAG262264 PQK262264 PGO262264 OWS262264 OMW262264 ODA262264 NTE262264 NJI262264 MZM262264 MPQ262264 MFU262264 LVY262264 LMC262264 LCG262264 KSK262264 KIO262264 JYS262264 JOW262264 JFA262264 IVE262264 ILI262264 IBM262264 HRQ262264 HHU262264 GXY262264 GOC262264 GEG262264 FUK262264 FKO262264 FAS262264 EQW262264 EHA262264 DXE262264 DNI262264 DDM262264 CTQ262264 CJU262264 BZY262264 BQC262264 BGG262264 AWK262264 AMO262264 ACS262264 SW262264 JA262264 B262264 WVM196728 WLQ196728 WBU196728 VRY196728 VIC196728 UYG196728 UOK196728 UEO196728 TUS196728 TKW196728 TBA196728 SRE196728 SHI196728 RXM196728 RNQ196728 RDU196728 QTY196728 QKC196728 QAG196728 PQK196728 PGO196728 OWS196728 OMW196728 ODA196728 NTE196728 NJI196728 MZM196728 MPQ196728 MFU196728 LVY196728 LMC196728 LCG196728 KSK196728 KIO196728 JYS196728 JOW196728 JFA196728 IVE196728 ILI196728 IBM196728 HRQ196728 HHU196728 GXY196728 GOC196728 GEG196728 FUK196728 FKO196728 FAS196728 EQW196728 EHA196728 DXE196728 DNI196728 DDM196728 CTQ196728 CJU196728 BZY196728 BQC196728 BGG196728 AWK196728 AMO196728 ACS196728 SW196728 JA196728 B196728 WVM131192 WLQ131192 WBU131192 VRY131192 VIC131192 UYG131192 UOK131192 UEO131192 TUS131192 TKW131192 TBA131192 SRE131192 SHI131192 RXM131192 RNQ131192 RDU131192 QTY131192 QKC131192 QAG131192 PQK131192 PGO131192 OWS131192 OMW131192 ODA131192 NTE131192 NJI131192 MZM131192 MPQ131192 MFU131192 LVY131192 LMC131192 LCG131192 KSK131192 KIO131192 JYS131192 JOW131192 JFA131192 IVE131192 ILI131192 IBM131192 HRQ131192 HHU131192 GXY131192 GOC131192 GEG131192 FUK131192 FKO131192 FAS131192 EQW131192 EHA131192 DXE131192 DNI131192 DDM131192 CTQ131192 CJU131192 BZY131192 BQC131192 BGG131192 AWK131192 AMO131192 ACS131192 SW131192 JA131192 B131192 WVM65656 WLQ65656 WBU65656 VRY65656 VIC65656 UYG65656 UOK65656 UEO65656 TUS65656 TKW65656 TBA65656 SRE65656 SHI65656 RXM65656 RNQ65656 RDU65656 QTY65656 QKC65656 QAG65656 PQK65656 PGO65656 OWS65656 OMW65656 ODA65656 NTE65656 NJI65656 MZM65656 MPQ65656 MFU65656 LVY65656 LMC65656 LCG65656 KSK65656 KIO65656 JYS65656 JOW65656 JFA65656 IVE65656 ILI65656 IBM65656 HRQ65656 HHU65656 GXY65656 GOC65656 GEG65656 FUK65656 FKO65656 FAS65656 EQW65656 EHA65656 DXE65656 DNI65656 DDM65656 CTQ65656 CJU65656 BZY65656 BQC65656 BGG65656 AWK65656 AMO65656 ACS65656 SW65656 JA65656 B65656 WVO983171:WVO983176 WLS983171:WLS983176 WBW983171:WBW983176 VSA983171:VSA983176 VIE983171:VIE983176 UYI983171:UYI983176 UOM983171:UOM983176 UEQ983171:UEQ983176 TUU983171:TUU983176 TKY983171:TKY983176 TBC983171:TBC983176 SRG983171:SRG983176 SHK983171:SHK983176 RXO983171:RXO983176 RNS983171:RNS983176 RDW983171:RDW983176 QUA983171:QUA983176 QKE983171:QKE983176 QAI983171:QAI983176 PQM983171:PQM983176 PGQ983171:PGQ983176 OWU983171:OWU983176 OMY983171:OMY983176 ODC983171:ODC983176 NTG983171:NTG983176 NJK983171:NJK983176 MZO983171:MZO983176 MPS983171:MPS983176 MFW983171:MFW983176 LWA983171:LWA983176 LME983171:LME983176 LCI983171:LCI983176 KSM983171:KSM983176 KIQ983171:KIQ983176 JYU983171:JYU983176 JOY983171:JOY983176 JFC983171:JFC983176 IVG983171:IVG983176 ILK983171:ILK983176 IBO983171:IBO983176 HRS983171:HRS983176 HHW983171:HHW983176 GYA983171:GYA983176 GOE983171:GOE983176 GEI983171:GEI983176 FUM983171:FUM983176 FKQ983171:FKQ983176 FAU983171:FAU983176 EQY983171:EQY983176 EHC983171:EHC983176 DXG983171:DXG983176 DNK983171:DNK983176 DDO983171:DDO983176 CTS983171:CTS983176 CJW983171:CJW983176 CAA983171:CAA983176 BQE983171:BQE983176 BGI983171:BGI983176 AWM983171:AWM983176 AMQ983171:AMQ983176 ACU983171:ACU983176 SY983171:SY983176 JC983171:JC983176 D983171:E983176 WVO917635:WVO917640 WLS917635:WLS917640 WBW917635:WBW917640 VSA917635:VSA917640 VIE917635:VIE917640 UYI917635:UYI917640 UOM917635:UOM917640 UEQ917635:UEQ917640 TUU917635:TUU917640 TKY917635:TKY917640 TBC917635:TBC917640 SRG917635:SRG917640 SHK917635:SHK917640 RXO917635:RXO917640 RNS917635:RNS917640 RDW917635:RDW917640 QUA917635:QUA917640 QKE917635:QKE917640 QAI917635:QAI917640 PQM917635:PQM917640 PGQ917635:PGQ917640 OWU917635:OWU917640 OMY917635:OMY917640 ODC917635:ODC917640 NTG917635:NTG917640 NJK917635:NJK917640 MZO917635:MZO917640 MPS917635:MPS917640 MFW917635:MFW917640 LWA917635:LWA917640 LME917635:LME917640 LCI917635:LCI917640 KSM917635:KSM917640 KIQ917635:KIQ917640 JYU917635:JYU917640 JOY917635:JOY917640 JFC917635:JFC917640 IVG917635:IVG917640 ILK917635:ILK917640 IBO917635:IBO917640 HRS917635:HRS917640 HHW917635:HHW917640 GYA917635:GYA917640 GOE917635:GOE917640 GEI917635:GEI917640 FUM917635:FUM917640 FKQ917635:FKQ917640 FAU917635:FAU917640 EQY917635:EQY917640 EHC917635:EHC917640 DXG917635:DXG917640 DNK917635:DNK917640 DDO917635:DDO917640 CTS917635:CTS917640 CJW917635:CJW917640 CAA917635:CAA917640 BQE917635:BQE917640 BGI917635:BGI917640 AWM917635:AWM917640 AMQ917635:AMQ917640 ACU917635:ACU917640 SY917635:SY917640 JC917635:JC917640 D917635:E917640 WVO852099:WVO852104 WLS852099:WLS852104 WBW852099:WBW852104 VSA852099:VSA852104 VIE852099:VIE852104 UYI852099:UYI852104 UOM852099:UOM852104 UEQ852099:UEQ852104 TUU852099:TUU852104 TKY852099:TKY852104 TBC852099:TBC852104 SRG852099:SRG852104 SHK852099:SHK852104 RXO852099:RXO852104 RNS852099:RNS852104 RDW852099:RDW852104 QUA852099:QUA852104 QKE852099:QKE852104 QAI852099:QAI852104 PQM852099:PQM852104 PGQ852099:PGQ852104 OWU852099:OWU852104 OMY852099:OMY852104 ODC852099:ODC852104 NTG852099:NTG852104 NJK852099:NJK852104 MZO852099:MZO852104 MPS852099:MPS852104 MFW852099:MFW852104 LWA852099:LWA852104 LME852099:LME852104 LCI852099:LCI852104 KSM852099:KSM852104 KIQ852099:KIQ852104 JYU852099:JYU852104 JOY852099:JOY852104 JFC852099:JFC852104 IVG852099:IVG852104 ILK852099:ILK852104 IBO852099:IBO852104 HRS852099:HRS852104 HHW852099:HHW852104 GYA852099:GYA852104 GOE852099:GOE852104 GEI852099:GEI852104 FUM852099:FUM852104 FKQ852099:FKQ852104 FAU852099:FAU852104 EQY852099:EQY852104 EHC852099:EHC852104 DXG852099:DXG852104 DNK852099:DNK852104 DDO852099:DDO852104 CTS852099:CTS852104 CJW852099:CJW852104 CAA852099:CAA852104 BQE852099:BQE852104 BGI852099:BGI852104 AWM852099:AWM852104 AMQ852099:AMQ852104 ACU852099:ACU852104 SY852099:SY852104 JC852099:JC852104 D852099:E852104 WVO786563:WVO786568 WLS786563:WLS786568 WBW786563:WBW786568 VSA786563:VSA786568 VIE786563:VIE786568 UYI786563:UYI786568 UOM786563:UOM786568 UEQ786563:UEQ786568 TUU786563:TUU786568 TKY786563:TKY786568 TBC786563:TBC786568 SRG786563:SRG786568 SHK786563:SHK786568 RXO786563:RXO786568 RNS786563:RNS786568 RDW786563:RDW786568 QUA786563:QUA786568 QKE786563:QKE786568 QAI786563:QAI786568 PQM786563:PQM786568 PGQ786563:PGQ786568 OWU786563:OWU786568 OMY786563:OMY786568 ODC786563:ODC786568 NTG786563:NTG786568 NJK786563:NJK786568 MZO786563:MZO786568 MPS786563:MPS786568 MFW786563:MFW786568 LWA786563:LWA786568 LME786563:LME786568 LCI786563:LCI786568 KSM786563:KSM786568 KIQ786563:KIQ786568 JYU786563:JYU786568 JOY786563:JOY786568 JFC786563:JFC786568 IVG786563:IVG786568 ILK786563:ILK786568 IBO786563:IBO786568 HRS786563:HRS786568 HHW786563:HHW786568 GYA786563:GYA786568 GOE786563:GOE786568 GEI786563:GEI786568 FUM786563:FUM786568 FKQ786563:FKQ786568 FAU786563:FAU786568 EQY786563:EQY786568 EHC786563:EHC786568 DXG786563:DXG786568 DNK786563:DNK786568 DDO786563:DDO786568 CTS786563:CTS786568 CJW786563:CJW786568 CAA786563:CAA786568 BQE786563:BQE786568 BGI786563:BGI786568 AWM786563:AWM786568 AMQ786563:AMQ786568 ACU786563:ACU786568 SY786563:SY786568 JC786563:JC786568 D786563:E786568 WVO721027:WVO721032 WLS721027:WLS721032 WBW721027:WBW721032 VSA721027:VSA721032 VIE721027:VIE721032 UYI721027:UYI721032 UOM721027:UOM721032 UEQ721027:UEQ721032 TUU721027:TUU721032 TKY721027:TKY721032 TBC721027:TBC721032 SRG721027:SRG721032 SHK721027:SHK721032 RXO721027:RXO721032 RNS721027:RNS721032 RDW721027:RDW721032 QUA721027:QUA721032 QKE721027:QKE721032 QAI721027:QAI721032 PQM721027:PQM721032 PGQ721027:PGQ721032 OWU721027:OWU721032 OMY721027:OMY721032 ODC721027:ODC721032 NTG721027:NTG721032 NJK721027:NJK721032 MZO721027:MZO721032 MPS721027:MPS721032 MFW721027:MFW721032 LWA721027:LWA721032 LME721027:LME721032 LCI721027:LCI721032 KSM721027:KSM721032 KIQ721027:KIQ721032 JYU721027:JYU721032 JOY721027:JOY721032 JFC721027:JFC721032 IVG721027:IVG721032 ILK721027:ILK721032 IBO721027:IBO721032 HRS721027:HRS721032 HHW721027:HHW721032 GYA721027:GYA721032 GOE721027:GOE721032 GEI721027:GEI721032 FUM721027:FUM721032 FKQ721027:FKQ721032 FAU721027:FAU721032 EQY721027:EQY721032 EHC721027:EHC721032 DXG721027:DXG721032 DNK721027:DNK721032 DDO721027:DDO721032 CTS721027:CTS721032 CJW721027:CJW721032 CAA721027:CAA721032 BQE721027:BQE721032 BGI721027:BGI721032 AWM721027:AWM721032 AMQ721027:AMQ721032 ACU721027:ACU721032 SY721027:SY721032 JC721027:JC721032 D721027:E721032 WVO655491:WVO655496 WLS655491:WLS655496 WBW655491:WBW655496 VSA655491:VSA655496 VIE655491:VIE655496 UYI655491:UYI655496 UOM655491:UOM655496 UEQ655491:UEQ655496 TUU655491:TUU655496 TKY655491:TKY655496 TBC655491:TBC655496 SRG655491:SRG655496 SHK655491:SHK655496 RXO655491:RXO655496 RNS655491:RNS655496 RDW655491:RDW655496 QUA655491:QUA655496 QKE655491:QKE655496 QAI655491:QAI655496 PQM655491:PQM655496 PGQ655491:PGQ655496 OWU655491:OWU655496 OMY655491:OMY655496 ODC655491:ODC655496 NTG655491:NTG655496 NJK655491:NJK655496 MZO655491:MZO655496 MPS655491:MPS655496 MFW655491:MFW655496 LWA655491:LWA655496 LME655491:LME655496 LCI655491:LCI655496 KSM655491:KSM655496 KIQ655491:KIQ655496 JYU655491:JYU655496 JOY655491:JOY655496 JFC655491:JFC655496 IVG655491:IVG655496 ILK655491:ILK655496 IBO655491:IBO655496 HRS655491:HRS655496 HHW655491:HHW655496 GYA655491:GYA655496 GOE655491:GOE655496 GEI655491:GEI655496 FUM655491:FUM655496 FKQ655491:FKQ655496 FAU655491:FAU655496 EQY655491:EQY655496 EHC655491:EHC655496 DXG655491:DXG655496 DNK655491:DNK655496 DDO655491:DDO655496 CTS655491:CTS655496 CJW655491:CJW655496 CAA655491:CAA655496 BQE655491:BQE655496 BGI655491:BGI655496 AWM655491:AWM655496 AMQ655491:AMQ655496 ACU655491:ACU655496 SY655491:SY655496 JC655491:JC655496 D655491:E655496 WVO589955:WVO589960 WLS589955:WLS589960 WBW589955:WBW589960 VSA589955:VSA589960 VIE589955:VIE589960 UYI589955:UYI589960 UOM589955:UOM589960 UEQ589955:UEQ589960 TUU589955:TUU589960 TKY589955:TKY589960 TBC589955:TBC589960 SRG589955:SRG589960 SHK589955:SHK589960 RXO589955:RXO589960 RNS589955:RNS589960 RDW589955:RDW589960 QUA589955:QUA589960 QKE589955:QKE589960 QAI589955:QAI589960 PQM589955:PQM589960 PGQ589955:PGQ589960 OWU589955:OWU589960 OMY589955:OMY589960 ODC589955:ODC589960 NTG589955:NTG589960 NJK589955:NJK589960 MZO589955:MZO589960 MPS589955:MPS589960 MFW589955:MFW589960 LWA589955:LWA589960 LME589955:LME589960 LCI589955:LCI589960 KSM589955:KSM589960 KIQ589955:KIQ589960 JYU589955:JYU589960 JOY589955:JOY589960 JFC589955:JFC589960 IVG589955:IVG589960 ILK589955:ILK589960 IBO589955:IBO589960 HRS589955:HRS589960 HHW589955:HHW589960 GYA589955:GYA589960 GOE589955:GOE589960 GEI589955:GEI589960 FUM589955:FUM589960 FKQ589955:FKQ589960 FAU589955:FAU589960 EQY589955:EQY589960 EHC589955:EHC589960 DXG589955:DXG589960 DNK589955:DNK589960 DDO589955:DDO589960 CTS589955:CTS589960 CJW589955:CJW589960 CAA589955:CAA589960 BQE589955:BQE589960 BGI589955:BGI589960 AWM589955:AWM589960 AMQ589955:AMQ589960 ACU589955:ACU589960 SY589955:SY589960 JC589955:JC589960 D589955:E589960 WVO524419:WVO524424 WLS524419:WLS524424 WBW524419:WBW524424 VSA524419:VSA524424 VIE524419:VIE524424 UYI524419:UYI524424 UOM524419:UOM524424 UEQ524419:UEQ524424 TUU524419:TUU524424 TKY524419:TKY524424 TBC524419:TBC524424 SRG524419:SRG524424 SHK524419:SHK524424 RXO524419:RXO524424 RNS524419:RNS524424 RDW524419:RDW524424 QUA524419:QUA524424 QKE524419:QKE524424 QAI524419:QAI524424 PQM524419:PQM524424 PGQ524419:PGQ524424 OWU524419:OWU524424 OMY524419:OMY524424 ODC524419:ODC524424 NTG524419:NTG524424 NJK524419:NJK524424 MZO524419:MZO524424 MPS524419:MPS524424 MFW524419:MFW524424 LWA524419:LWA524424 LME524419:LME524424 LCI524419:LCI524424 KSM524419:KSM524424 KIQ524419:KIQ524424 JYU524419:JYU524424 JOY524419:JOY524424 JFC524419:JFC524424 IVG524419:IVG524424 ILK524419:ILK524424 IBO524419:IBO524424 HRS524419:HRS524424 HHW524419:HHW524424 GYA524419:GYA524424 GOE524419:GOE524424 GEI524419:GEI524424 FUM524419:FUM524424 FKQ524419:FKQ524424 FAU524419:FAU524424 EQY524419:EQY524424 EHC524419:EHC524424 DXG524419:DXG524424 DNK524419:DNK524424 DDO524419:DDO524424 CTS524419:CTS524424 CJW524419:CJW524424 CAA524419:CAA524424 BQE524419:BQE524424 BGI524419:BGI524424 AWM524419:AWM524424 AMQ524419:AMQ524424 ACU524419:ACU524424 SY524419:SY524424 JC524419:JC524424 D524419:E524424 WVO458883:WVO458888 WLS458883:WLS458888 WBW458883:WBW458888 VSA458883:VSA458888 VIE458883:VIE458888 UYI458883:UYI458888 UOM458883:UOM458888 UEQ458883:UEQ458888 TUU458883:TUU458888 TKY458883:TKY458888 TBC458883:TBC458888 SRG458883:SRG458888 SHK458883:SHK458888 RXO458883:RXO458888 RNS458883:RNS458888 RDW458883:RDW458888 QUA458883:QUA458888 QKE458883:QKE458888 QAI458883:QAI458888 PQM458883:PQM458888 PGQ458883:PGQ458888 OWU458883:OWU458888 OMY458883:OMY458888 ODC458883:ODC458888 NTG458883:NTG458888 NJK458883:NJK458888 MZO458883:MZO458888 MPS458883:MPS458888 MFW458883:MFW458888 LWA458883:LWA458888 LME458883:LME458888 LCI458883:LCI458888 KSM458883:KSM458888 KIQ458883:KIQ458888 JYU458883:JYU458888 JOY458883:JOY458888 JFC458883:JFC458888 IVG458883:IVG458888 ILK458883:ILK458888 IBO458883:IBO458888 HRS458883:HRS458888 HHW458883:HHW458888 GYA458883:GYA458888 GOE458883:GOE458888 GEI458883:GEI458888 FUM458883:FUM458888 FKQ458883:FKQ458888 FAU458883:FAU458888 EQY458883:EQY458888 EHC458883:EHC458888 DXG458883:DXG458888 DNK458883:DNK458888 DDO458883:DDO458888 CTS458883:CTS458888 CJW458883:CJW458888 CAA458883:CAA458888 BQE458883:BQE458888 BGI458883:BGI458888 AWM458883:AWM458888 AMQ458883:AMQ458888 ACU458883:ACU458888 SY458883:SY458888 JC458883:JC458888 D458883:E458888 WVO393347:WVO393352 WLS393347:WLS393352 WBW393347:WBW393352 VSA393347:VSA393352 VIE393347:VIE393352 UYI393347:UYI393352 UOM393347:UOM393352 UEQ393347:UEQ393352 TUU393347:TUU393352 TKY393347:TKY393352 TBC393347:TBC393352 SRG393347:SRG393352 SHK393347:SHK393352 RXO393347:RXO393352 RNS393347:RNS393352 RDW393347:RDW393352 QUA393347:QUA393352 QKE393347:QKE393352 QAI393347:QAI393352 PQM393347:PQM393352 PGQ393347:PGQ393352 OWU393347:OWU393352 OMY393347:OMY393352 ODC393347:ODC393352 NTG393347:NTG393352 NJK393347:NJK393352 MZO393347:MZO393352 MPS393347:MPS393352 MFW393347:MFW393352 LWA393347:LWA393352 LME393347:LME393352 LCI393347:LCI393352 KSM393347:KSM393352 KIQ393347:KIQ393352 JYU393347:JYU393352 JOY393347:JOY393352 JFC393347:JFC393352 IVG393347:IVG393352 ILK393347:ILK393352 IBO393347:IBO393352 HRS393347:HRS393352 HHW393347:HHW393352 GYA393347:GYA393352 GOE393347:GOE393352 GEI393347:GEI393352 FUM393347:FUM393352 FKQ393347:FKQ393352 FAU393347:FAU393352 EQY393347:EQY393352 EHC393347:EHC393352 DXG393347:DXG393352 DNK393347:DNK393352 DDO393347:DDO393352 CTS393347:CTS393352 CJW393347:CJW393352 CAA393347:CAA393352 BQE393347:BQE393352 BGI393347:BGI393352 AWM393347:AWM393352 AMQ393347:AMQ393352 ACU393347:ACU393352 SY393347:SY393352 JC393347:JC393352 D393347:E393352 WVO327811:WVO327816 WLS327811:WLS327816 WBW327811:WBW327816 VSA327811:VSA327816 VIE327811:VIE327816 UYI327811:UYI327816 UOM327811:UOM327816 UEQ327811:UEQ327816 TUU327811:TUU327816 TKY327811:TKY327816 TBC327811:TBC327816 SRG327811:SRG327816 SHK327811:SHK327816 RXO327811:RXO327816 RNS327811:RNS327816 RDW327811:RDW327816 QUA327811:QUA327816 QKE327811:QKE327816 QAI327811:QAI327816 PQM327811:PQM327816 PGQ327811:PGQ327816 OWU327811:OWU327816 OMY327811:OMY327816 ODC327811:ODC327816 NTG327811:NTG327816 NJK327811:NJK327816 MZO327811:MZO327816 MPS327811:MPS327816 MFW327811:MFW327816 LWA327811:LWA327816 LME327811:LME327816 LCI327811:LCI327816 KSM327811:KSM327816 KIQ327811:KIQ327816 JYU327811:JYU327816 JOY327811:JOY327816 JFC327811:JFC327816 IVG327811:IVG327816 ILK327811:ILK327816 IBO327811:IBO327816 HRS327811:HRS327816 HHW327811:HHW327816 GYA327811:GYA327816 GOE327811:GOE327816 GEI327811:GEI327816 FUM327811:FUM327816 FKQ327811:FKQ327816 FAU327811:FAU327816 EQY327811:EQY327816 EHC327811:EHC327816 DXG327811:DXG327816 DNK327811:DNK327816 DDO327811:DDO327816 CTS327811:CTS327816 CJW327811:CJW327816 CAA327811:CAA327816 BQE327811:BQE327816 BGI327811:BGI327816 AWM327811:AWM327816 AMQ327811:AMQ327816 ACU327811:ACU327816 SY327811:SY327816 JC327811:JC327816 D327811:E327816 WVO262275:WVO262280 WLS262275:WLS262280 WBW262275:WBW262280 VSA262275:VSA262280 VIE262275:VIE262280 UYI262275:UYI262280 UOM262275:UOM262280 UEQ262275:UEQ262280 TUU262275:TUU262280 TKY262275:TKY262280 TBC262275:TBC262280 SRG262275:SRG262280 SHK262275:SHK262280 RXO262275:RXO262280 RNS262275:RNS262280 RDW262275:RDW262280 QUA262275:QUA262280 QKE262275:QKE262280 QAI262275:QAI262280 PQM262275:PQM262280 PGQ262275:PGQ262280 OWU262275:OWU262280 OMY262275:OMY262280 ODC262275:ODC262280 NTG262275:NTG262280 NJK262275:NJK262280 MZO262275:MZO262280 MPS262275:MPS262280 MFW262275:MFW262280 LWA262275:LWA262280 LME262275:LME262280 LCI262275:LCI262280 KSM262275:KSM262280 KIQ262275:KIQ262280 JYU262275:JYU262280 JOY262275:JOY262280 JFC262275:JFC262280 IVG262275:IVG262280 ILK262275:ILK262280 IBO262275:IBO262280 HRS262275:HRS262280 HHW262275:HHW262280 GYA262275:GYA262280 GOE262275:GOE262280 GEI262275:GEI262280 FUM262275:FUM262280 FKQ262275:FKQ262280 FAU262275:FAU262280 EQY262275:EQY262280 EHC262275:EHC262280 DXG262275:DXG262280 DNK262275:DNK262280 DDO262275:DDO262280 CTS262275:CTS262280 CJW262275:CJW262280 CAA262275:CAA262280 BQE262275:BQE262280 BGI262275:BGI262280 AWM262275:AWM262280 AMQ262275:AMQ262280 ACU262275:ACU262280 SY262275:SY262280 JC262275:JC262280 D262275:E262280 WVO196739:WVO196744 WLS196739:WLS196744 WBW196739:WBW196744 VSA196739:VSA196744 VIE196739:VIE196744 UYI196739:UYI196744 UOM196739:UOM196744 UEQ196739:UEQ196744 TUU196739:TUU196744 TKY196739:TKY196744 TBC196739:TBC196744 SRG196739:SRG196744 SHK196739:SHK196744 RXO196739:RXO196744 RNS196739:RNS196744 RDW196739:RDW196744 QUA196739:QUA196744 QKE196739:QKE196744 QAI196739:QAI196744 PQM196739:PQM196744 PGQ196739:PGQ196744 OWU196739:OWU196744 OMY196739:OMY196744 ODC196739:ODC196744 NTG196739:NTG196744 NJK196739:NJK196744 MZO196739:MZO196744 MPS196739:MPS196744 MFW196739:MFW196744 LWA196739:LWA196744 LME196739:LME196744 LCI196739:LCI196744 KSM196739:KSM196744 KIQ196739:KIQ196744 JYU196739:JYU196744 JOY196739:JOY196744 JFC196739:JFC196744 IVG196739:IVG196744 ILK196739:ILK196744 IBO196739:IBO196744 HRS196739:HRS196744 HHW196739:HHW196744 GYA196739:GYA196744 GOE196739:GOE196744 GEI196739:GEI196744 FUM196739:FUM196744 FKQ196739:FKQ196744 FAU196739:FAU196744 EQY196739:EQY196744 EHC196739:EHC196744 DXG196739:DXG196744 DNK196739:DNK196744 DDO196739:DDO196744 CTS196739:CTS196744 CJW196739:CJW196744 CAA196739:CAA196744 BQE196739:BQE196744 BGI196739:BGI196744 AWM196739:AWM196744 AMQ196739:AMQ196744 ACU196739:ACU196744 SY196739:SY196744 JC196739:JC196744 D196739:E196744 WVO131203:WVO131208 WLS131203:WLS131208 WBW131203:WBW131208 VSA131203:VSA131208 VIE131203:VIE131208 UYI131203:UYI131208 UOM131203:UOM131208 UEQ131203:UEQ131208 TUU131203:TUU131208 TKY131203:TKY131208 TBC131203:TBC131208 SRG131203:SRG131208 SHK131203:SHK131208 RXO131203:RXO131208 RNS131203:RNS131208 RDW131203:RDW131208 QUA131203:QUA131208 QKE131203:QKE131208 QAI131203:QAI131208 PQM131203:PQM131208 PGQ131203:PGQ131208 OWU131203:OWU131208 OMY131203:OMY131208 ODC131203:ODC131208 NTG131203:NTG131208 NJK131203:NJK131208 MZO131203:MZO131208 MPS131203:MPS131208 MFW131203:MFW131208 LWA131203:LWA131208 LME131203:LME131208 LCI131203:LCI131208 KSM131203:KSM131208 KIQ131203:KIQ131208 JYU131203:JYU131208 JOY131203:JOY131208 JFC131203:JFC131208 IVG131203:IVG131208 ILK131203:ILK131208 IBO131203:IBO131208 HRS131203:HRS131208 HHW131203:HHW131208 GYA131203:GYA131208 GOE131203:GOE131208 GEI131203:GEI131208 FUM131203:FUM131208 FKQ131203:FKQ131208 FAU131203:FAU131208 EQY131203:EQY131208 EHC131203:EHC131208 DXG131203:DXG131208 DNK131203:DNK131208 DDO131203:DDO131208 CTS131203:CTS131208 CJW131203:CJW131208 CAA131203:CAA131208 BQE131203:BQE131208 BGI131203:BGI131208 AWM131203:AWM131208 AMQ131203:AMQ131208 ACU131203:ACU131208 SY131203:SY131208 JC131203:JC131208 D131203:E131208 WVO65667:WVO65672 WLS65667:WLS65672 WBW65667:WBW65672 VSA65667:VSA65672 VIE65667:VIE65672 UYI65667:UYI65672 UOM65667:UOM65672 UEQ65667:UEQ65672 TUU65667:TUU65672 TKY65667:TKY65672 TBC65667:TBC65672 SRG65667:SRG65672 SHK65667:SHK65672 RXO65667:RXO65672 RNS65667:RNS65672 RDW65667:RDW65672 QUA65667:QUA65672 QKE65667:QKE65672 QAI65667:QAI65672 PQM65667:PQM65672 PGQ65667:PGQ65672 OWU65667:OWU65672 OMY65667:OMY65672 ODC65667:ODC65672 NTG65667:NTG65672 NJK65667:NJK65672 MZO65667:MZO65672 MPS65667:MPS65672 MFW65667:MFW65672 LWA65667:LWA65672 LME65667:LME65672 LCI65667:LCI65672 KSM65667:KSM65672 KIQ65667:KIQ65672 JYU65667:JYU65672 JOY65667:JOY65672 JFC65667:JFC65672 IVG65667:IVG65672 ILK65667:ILK65672 IBO65667:IBO65672 HRS65667:HRS65672 HHW65667:HHW65672 GYA65667:GYA65672 GOE65667:GOE65672 GEI65667:GEI65672 FUM65667:FUM65672 FKQ65667:FKQ65672 FAU65667:FAU65672 EQY65667:EQY65672 EHC65667:EHC65672 DXG65667:DXG65672 DNK65667:DNK65672 DDO65667:DDO65672 CTS65667:CTS65672 CJW65667:CJW65672 CAA65667:CAA65672 BQE65667:BQE65672 BGI65667:BGI65672 AWM65667:AWM65672 AMQ65667:AMQ65672 ACU65667:ACU65672 SY65667:SY65672 JC65667:JC65672 D65667:E65672 WVO983179:WVO983184 WLS983179:WLS983184 WBW983179:WBW983184 VSA983179:VSA983184 VIE983179:VIE983184 UYI983179:UYI983184 UOM983179:UOM983184 UEQ983179:UEQ983184 TUU983179:TUU983184 TKY983179:TKY983184 TBC983179:TBC983184 SRG983179:SRG983184 SHK983179:SHK983184 RXO983179:RXO983184 RNS983179:RNS983184 RDW983179:RDW983184 QUA983179:QUA983184 QKE983179:QKE983184 QAI983179:QAI983184 PQM983179:PQM983184 PGQ983179:PGQ983184 OWU983179:OWU983184 OMY983179:OMY983184 ODC983179:ODC983184 NTG983179:NTG983184 NJK983179:NJK983184 MZO983179:MZO983184 MPS983179:MPS983184 MFW983179:MFW983184 LWA983179:LWA983184 LME983179:LME983184 LCI983179:LCI983184 KSM983179:KSM983184 KIQ983179:KIQ983184 JYU983179:JYU983184 JOY983179:JOY983184 JFC983179:JFC983184 IVG983179:IVG983184 ILK983179:ILK983184 IBO983179:IBO983184 HRS983179:HRS983184 HHW983179:HHW983184 GYA983179:GYA983184 GOE983179:GOE983184 GEI983179:GEI983184 FUM983179:FUM983184 FKQ983179:FKQ983184 FAU983179:FAU983184 EQY983179:EQY983184 EHC983179:EHC983184 DXG983179:DXG983184 DNK983179:DNK983184 DDO983179:DDO983184 CTS983179:CTS983184 CJW983179:CJW983184 CAA983179:CAA983184 BQE983179:BQE983184 BGI983179:BGI983184 AWM983179:AWM983184 AMQ983179:AMQ983184 ACU983179:ACU983184 SY983179:SY983184 JC983179:JC983184 D983179:E983184 WVO917643:WVO917648 WLS917643:WLS917648 WBW917643:WBW917648 VSA917643:VSA917648 VIE917643:VIE917648 UYI917643:UYI917648 UOM917643:UOM917648 UEQ917643:UEQ917648 TUU917643:TUU917648 TKY917643:TKY917648 TBC917643:TBC917648 SRG917643:SRG917648 SHK917643:SHK917648 RXO917643:RXO917648 RNS917643:RNS917648 RDW917643:RDW917648 QUA917643:QUA917648 QKE917643:QKE917648 QAI917643:QAI917648 PQM917643:PQM917648 PGQ917643:PGQ917648 OWU917643:OWU917648 OMY917643:OMY917648 ODC917643:ODC917648 NTG917643:NTG917648 NJK917643:NJK917648 MZO917643:MZO917648 MPS917643:MPS917648 MFW917643:MFW917648 LWA917643:LWA917648 LME917643:LME917648 LCI917643:LCI917648 KSM917643:KSM917648 KIQ917643:KIQ917648 JYU917643:JYU917648 JOY917643:JOY917648 JFC917643:JFC917648 IVG917643:IVG917648 ILK917643:ILK917648 IBO917643:IBO917648 HRS917643:HRS917648 HHW917643:HHW917648 GYA917643:GYA917648 GOE917643:GOE917648 GEI917643:GEI917648 FUM917643:FUM917648 FKQ917643:FKQ917648 FAU917643:FAU917648 EQY917643:EQY917648 EHC917643:EHC917648 DXG917643:DXG917648 DNK917643:DNK917648 DDO917643:DDO917648 CTS917643:CTS917648 CJW917643:CJW917648 CAA917643:CAA917648 BQE917643:BQE917648 BGI917643:BGI917648 AWM917643:AWM917648 AMQ917643:AMQ917648 ACU917643:ACU917648 SY917643:SY917648 JC917643:JC917648 D917643:E917648 WVO852107:WVO852112 WLS852107:WLS852112 WBW852107:WBW852112 VSA852107:VSA852112 VIE852107:VIE852112 UYI852107:UYI852112 UOM852107:UOM852112 UEQ852107:UEQ852112 TUU852107:TUU852112 TKY852107:TKY852112 TBC852107:TBC852112 SRG852107:SRG852112 SHK852107:SHK852112 RXO852107:RXO852112 RNS852107:RNS852112 RDW852107:RDW852112 QUA852107:QUA852112 QKE852107:QKE852112 QAI852107:QAI852112 PQM852107:PQM852112 PGQ852107:PGQ852112 OWU852107:OWU852112 OMY852107:OMY852112 ODC852107:ODC852112 NTG852107:NTG852112 NJK852107:NJK852112 MZO852107:MZO852112 MPS852107:MPS852112 MFW852107:MFW852112 LWA852107:LWA852112 LME852107:LME852112 LCI852107:LCI852112 KSM852107:KSM852112 KIQ852107:KIQ852112 JYU852107:JYU852112 JOY852107:JOY852112 JFC852107:JFC852112 IVG852107:IVG852112 ILK852107:ILK852112 IBO852107:IBO852112 HRS852107:HRS852112 HHW852107:HHW852112 GYA852107:GYA852112 GOE852107:GOE852112 GEI852107:GEI852112 FUM852107:FUM852112 FKQ852107:FKQ852112 FAU852107:FAU852112 EQY852107:EQY852112 EHC852107:EHC852112 DXG852107:DXG852112 DNK852107:DNK852112 DDO852107:DDO852112 CTS852107:CTS852112 CJW852107:CJW852112 CAA852107:CAA852112 BQE852107:BQE852112 BGI852107:BGI852112 AWM852107:AWM852112 AMQ852107:AMQ852112 ACU852107:ACU852112 SY852107:SY852112 JC852107:JC852112 D852107:E852112 WVO786571:WVO786576 WLS786571:WLS786576 WBW786571:WBW786576 VSA786571:VSA786576 VIE786571:VIE786576 UYI786571:UYI786576 UOM786571:UOM786576 UEQ786571:UEQ786576 TUU786571:TUU786576 TKY786571:TKY786576 TBC786571:TBC786576 SRG786571:SRG786576 SHK786571:SHK786576 RXO786571:RXO786576 RNS786571:RNS786576 RDW786571:RDW786576 QUA786571:QUA786576 QKE786571:QKE786576 QAI786571:QAI786576 PQM786571:PQM786576 PGQ786571:PGQ786576 OWU786571:OWU786576 OMY786571:OMY786576 ODC786571:ODC786576 NTG786571:NTG786576 NJK786571:NJK786576 MZO786571:MZO786576 MPS786571:MPS786576 MFW786571:MFW786576 LWA786571:LWA786576 LME786571:LME786576 LCI786571:LCI786576 KSM786571:KSM786576 KIQ786571:KIQ786576 JYU786571:JYU786576 JOY786571:JOY786576 JFC786571:JFC786576 IVG786571:IVG786576 ILK786571:ILK786576 IBO786571:IBO786576 HRS786571:HRS786576 HHW786571:HHW786576 GYA786571:GYA786576 GOE786571:GOE786576 GEI786571:GEI786576 FUM786571:FUM786576 FKQ786571:FKQ786576 FAU786571:FAU786576 EQY786571:EQY786576 EHC786571:EHC786576 DXG786571:DXG786576 DNK786571:DNK786576 DDO786571:DDO786576 CTS786571:CTS786576 CJW786571:CJW786576 CAA786571:CAA786576 BQE786571:BQE786576 BGI786571:BGI786576 AWM786571:AWM786576 AMQ786571:AMQ786576 ACU786571:ACU786576 SY786571:SY786576 JC786571:JC786576 D786571:E786576 WVO721035:WVO721040 WLS721035:WLS721040 WBW721035:WBW721040 VSA721035:VSA721040 VIE721035:VIE721040 UYI721035:UYI721040 UOM721035:UOM721040 UEQ721035:UEQ721040 TUU721035:TUU721040 TKY721035:TKY721040 TBC721035:TBC721040 SRG721035:SRG721040 SHK721035:SHK721040 RXO721035:RXO721040 RNS721035:RNS721040 RDW721035:RDW721040 QUA721035:QUA721040 QKE721035:QKE721040 QAI721035:QAI721040 PQM721035:PQM721040 PGQ721035:PGQ721040 OWU721035:OWU721040 OMY721035:OMY721040 ODC721035:ODC721040 NTG721035:NTG721040 NJK721035:NJK721040 MZO721035:MZO721040 MPS721035:MPS721040 MFW721035:MFW721040 LWA721035:LWA721040 LME721035:LME721040 LCI721035:LCI721040 KSM721035:KSM721040 KIQ721035:KIQ721040 JYU721035:JYU721040 JOY721035:JOY721040 JFC721035:JFC721040 IVG721035:IVG721040 ILK721035:ILK721040 IBO721035:IBO721040 HRS721035:HRS721040 HHW721035:HHW721040 GYA721035:GYA721040 GOE721035:GOE721040 GEI721035:GEI721040 FUM721035:FUM721040 FKQ721035:FKQ721040 FAU721035:FAU721040 EQY721035:EQY721040 EHC721035:EHC721040 DXG721035:DXG721040 DNK721035:DNK721040 DDO721035:DDO721040 CTS721035:CTS721040 CJW721035:CJW721040 CAA721035:CAA721040 BQE721035:BQE721040 BGI721035:BGI721040 AWM721035:AWM721040 AMQ721035:AMQ721040 ACU721035:ACU721040 SY721035:SY721040 JC721035:JC721040 D721035:E721040 WVO655499:WVO655504 WLS655499:WLS655504 WBW655499:WBW655504 VSA655499:VSA655504 VIE655499:VIE655504 UYI655499:UYI655504 UOM655499:UOM655504 UEQ655499:UEQ655504 TUU655499:TUU655504 TKY655499:TKY655504 TBC655499:TBC655504 SRG655499:SRG655504 SHK655499:SHK655504 RXO655499:RXO655504 RNS655499:RNS655504 RDW655499:RDW655504 QUA655499:QUA655504 QKE655499:QKE655504 QAI655499:QAI655504 PQM655499:PQM655504 PGQ655499:PGQ655504 OWU655499:OWU655504 OMY655499:OMY655504 ODC655499:ODC655504 NTG655499:NTG655504 NJK655499:NJK655504 MZO655499:MZO655504 MPS655499:MPS655504 MFW655499:MFW655504 LWA655499:LWA655504 LME655499:LME655504 LCI655499:LCI655504 KSM655499:KSM655504 KIQ655499:KIQ655504 JYU655499:JYU655504 JOY655499:JOY655504 JFC655499:JFC655504 IVG655499:IVG655504 ILK655499:ILK655504 IBO655499:IBO655504 HRS655499:HRS655504 HHW655499:HHW655504 GYA655499:GYA655504 GOE655499:GOE655504 GEI655499:GEI655504 FUM655499:FUM655504 FKQ655499:FKQ655504 FAU655499:FAU655504 EQY655499:EQY655504 EHC655499:EHC655504 DXG655499:DXG655504 DNK655499:DNK655504 DDO655499:DDO655504 CTS655499:CTS655504 CJW655499:CJW655504 CAA655499:CAA655504 BQE655499:BQE655504 BGI655499:BGI655504 AWM655499:AWM655504 AMQ655499:AMQ655504 ACU655499:ACU655504 SY655499:SY655504 JC655499:JC655504 D655499:E655504 WVO589963:WVO589968 WLS589963:WLS589968 WBW589963:WBW589968 VSA589963:VSA589968 VIE589963:VIE589968 UYI589963:UYI589968 UOM589963:UOM589968 UEQ589963:UEQ589968 TUU589963:TUU589968 TKY589963:TKY589968 TBC589963:TBC589968 SRG589963:SRG589968 SHK589963:SHK589968 RXO589963:RXO589968 RNS589963:RNS589968 RDW589963:RDW589968 QUA589963:QUA589968 QKE589963:QKE589968 QAI589963:QAI589968 PQM589963:PQM589968 PGQ589963:PGQ589968 OWU589963:OWU589968 OMY589963:OMY589968 ODC589963:ODC589968 NTG589963:NTG589968 NJK589963:NJK589968 MZO589963:MZO589968 MPS589963:MPS589968 MFW589963:MFW589968 LWA589963:LWA589968 LME589963:LME589968 LCI589963:LCI589968 KSM589963:KSM589968 KIQ589963:KIQ589968 JYU589963:JYU589968 JOY589963:JOY589968 JFC589963:JFC589968 IVG589963:IVG589968 ILK589963:ILK589968 IBO589963:IBO589968 HRS589963:HRS589968 HHW589963:HHW589968 GYA589963:GYA589968 GOE589963:GOE589968 GEI589963:GEI589968 FUM589963:FUM589968 FKQ589963:FKQ589968 FAU589963:FAU589968 EQY589963:EQY589968 EHC589963:EHC589968 DXG589963:DXG589968 DNK589963:DNK589968 DDO589963:DDO589968 CTS589963:CTS589968 CJW589963:CJW589968 CAA589963:CAA589968 BQE589963:BQE589968 BGI589963:BGI589968 AWM589963:AWM589968 AMQ589963:AMQ589968 ACU589963:ACU589968 SY589963:SY589968 JC589963:JC589968 D589963:E589968 WVO524427:WVO524432 WLS524427:WLS524432 WBW524427:WBW524432 VSA524427:VSA524432 VIE524427:VIE524432 UYI524427:UYI524432 UOM524427:UOM524432 UEQ524427:UEQ524432 TUU524427:TUU524432 TKY524427:TKY524432 TBC524427:TBC524432 SRG524427:SRG524432 SHK524427:SHK524432 RXO524427:RXO524432 RNS524427:RNS524432 RDW524427:RDW524432 QUA524427:QUA524432 QKE524427:QKE524432 QAI524427:QAI524432 PQM524427:PQM524432 PGQ524427:PGQ524432 OWU524427:OWU524432 OMY524427:OMY524432 ODC524427:ODC524432 NTG524427:NTG524432 NJK524427:NJK524432 MZO524427:MZO524432 MPS524427:MPS524432 MFW524427:MFW524432 LWA524427:LWA524432 LME524427:LME524432 LCI524427:LCI524432 KSM524427:KSM524432 KIQ524427:KIQ524432 JYU524427:JYU524432 JOY524427:JOY524432 JFC524427:JFC524432 IVG524427:IVG524432 ILK524427:ILK524432 IBO524427:IBO524432 HRS524427:HRS524432 HHW524427:HHW524432 GYA524427:GYA524432 GOE524427:GOE524432 GEI524427:GEI524432 FUM524427:FUM524432 FKQ524427:FKQ524432 FAU524427:FAU524432 EQY524427:EQY524432 EHC524427:EHC524432 DXG524427:DXG524432 DNK524427:DNK524432 DDO524427:DDO524432 CTS524427:CTS524432 CJW524427:CJW524432 CAA524427:CAA524432 BQE524427:BQE524432 BGI524427:BGI524432 AWM524427:AWM524432 AMQ524427:AMQ524432 ACU524427:ACU524432 SY524427:SY524432 JC524427:JC524432 D524427:E524432 WVO458891:WVO458896 WLS458891:WLS458896 WBW458891:WBW458896 VSA458891:VSA458896 VIE458891:VIE458896 UYI458891:UYI458896 UOM458891:UOM458896 UEQ458891:UEQ458896 TUU458891:TUU458896 TKY458891:TKY458896 TBC458891:TBC458896 SRG458891:SRG458896 SHK458891:SHK458896 RXO458891:RXO458896 RNS458891:RNS458896 RDW458891:RDW458896 QUA458891:QUA458896 QKE458891:QKE458896 QAI458891:QAI458896 PQM458891:PQM458896 PGQ458891:PGQ458896 OWU458891:OWU458896 OMY458891:OMY458896 ODC458891:ODC458896 NTG458891:NTG458896 NJK458891:NJK458896 MZO458891:MZO458896 MPS458891:MPS458896 MFW458891:MFW458896 LWA458891:LWA458896 LME458891:LME458896 LCI458891:LCI458896 KSM458891:KSM458896 KIQ458891:KIQ458896 JYU458891:JYU458896 JOY458891:JOY458896 JFC458891:JFC458896 IVG458891:IVG458896 ILK458891:ILK458896 IBO458891:IBO458896 HRS458891:HRS458896 HHW458891:HHW458896 GYA458891:GYA458896 GOE458891:GOE458896 GEI458891:GEI458896 FUM458891:FUM458896 FKQ458891:FKQ458896 FAU458891:FAU458896 EQY458891:EQY458896 EHC458891:EHC458896 DXG458891:DXG458896 DNK458891:DNK458896 DDO458891:DDO458896 CTS458891:CTS458896 CJW458891:CJW458896 CAA458891:CAA458896 BQE458891:BQE458896 BGI458891:BGI458896 AWM458891:AWM458896 AMQ458891:AMQ458896 ACU458891:ACU458896 SY458891:SY458896 JC458891:JC458896 D458891:E458896 WVO393355:WVO393360 WLS393355:WLS393360 WBW393355:WBW393360 VSA393355:VSA393360 VIE393355:VIE393360 UYI393355:UYI393360 UOM393355:UOM393360 UEQ393355:UEQ393360 TUU393355:TUU393360 TKY393355:TKY393360 TBC393355:TBC393360 SRG393355:SRG393360 SHK393355:SHK393360 RXO393355:RXO393360 RNS393355:RNS393360 RDW393355:RDW393360 QUA393355:QUA393360 QKE393355:QKE393360 QAI393355:QAI393360 PQM393355:PQM393360 PGQ393355:PGQ393360 OWU393355:OWU393360 OMY393355:OMY393360 ODC393355:ODC393360 NTG393355:NTG393360 NJK393355:NJK393360 MZO393355:MZO393360 MPS393355:MPS393360 MFW393355:MFW393360 LWA393355:LWA393360 LME393355:LME393360 LCI393355:LCI393360 KSM393355:KSM393360 KIQ393355:KIQ393360 JYU393355:JYU393360 JOY393355:JOY393360 JFC393355:JFC393360 IVG393355:IVG393360 ILK393355:ILK393360 IBO393355:IBO393360 HRS393355:HRS393360 HHW393355:HHW393360 GYA393355:GYA393360 GOE393355:GOE393360 GEI393355:GEI393360 FUM393355:FUM393360 FKQ393355:FKQ393360 FAU393355:FAU393360 EQY393355:EQY393360 EHC393355:EHC393360 DXG393355:DXG393360 DNK393355:DNK393360 DDO393355:DDO393360 CTS393355:CTS393360 CJW393355:CJW393360 CAA393355:CAA393360 BQE393355:BQE393360 BGI393355:BGI393360 AWM393355:AWM393360 AMQ393355:AMQ393360 ACU393355:ACU393360 SY393355:SY393360 JC393355:JC393360 D393355:E393360 WVO327819:WVO327824 WLS327819:WLS327824 WBW327819:WBW327824 VSA327819:VSA327824 VIE327819:VIE327824 UYI327819:UYI327824 UOM327819:UOM327824 UEQ327819:UEQ327824 TUU327819:TUU327824 TKY327819:TKY327824 TBC327819:TBC327824 SRG327819:SRG327824 SHK327819:SHK327824 RXO327819:RXO327824 RNS327819:RNS327824 RDW327819:RDW327824 QUA327819:QUA327824 QKE327819:QKE327824 QAI327819:QAI327824 PQM327819:PQM327824 PGQ327819:PGQ327824 OWU327819:OWU327824 OMY327819:OMY327824 ODC327819:ODC327824 NTG327819:NTG327824 NJK327819:NJK327824 MZO327819:MZO327824 MPS327819:MPS327824 MFW327819:MFW327824 LWA327819:LWA327824 LME327819:LME327824 LCI327819:LCI327824 KSM327819:KSM327824 KIQ327819:KIQ327824 JYU327819:JYU327824 JOY327819:JOY327824 JFC327819:JFC327824 IVG327819:IVG327824 ILK327819:ILK327824 IBO327819:IBO327824 HRS327819:HRS327824 HHW327819:HHW327824 GYA327819:GYA327824 GOE327819:GOE327824 GEI327819:GEI327824 FUM327819:FUM327824 FKQ327819:FKQ327824 FAU327819:FAU327824 EQY327819:EQY327824 EHC327819:EHC327824 DXG327819:DXG327824 DNK327819:DNK327824 DDO327819:DDO327824 CTS327819:CTS327824 CJW327819:CJW327824 CAA327819:CAA327824 BQE327819:BQE327824 BGI327819:BGI327824 AWM327819:AWM327824 AMQ327819:AMQ327824 ACU327819:ACU327824 SY327819:SY327824 JC327819:JC327824 D327819:E327824 WVO262283:WVO262288 WLS262283:WLS262288 WBW262283:WBW262288 VSA262283:VSA262288 VIE262283:VIE262288 UYI262283:UYI262288 UOM262283:UOM262288 UEQ262283:UEQ262288 TUU262283:TUU262288 TKY262283:TKY262288 TBC262283:TBC262288 SRG262283:SRG262288 SHK262283:SHK262288 RXO262283:RXO262288 RNS262283:RNS262288 RDW262283:RDW262288 QUA262283:QUA262288 QKE262283:QKE262288 QAI262283:QAI262288 PQM262283:PQM262288 PGQ262283:PGQ262288 OWU262283:OWU262288 OMY262283:OMY262288 ODC262283:ODC262288 NTG262283:NTG262288 NJK262283:NJK262288 MZO262283:MZO262288 MPS262283:MPS262288 MFW262283:MFW262288 LWA262283:LWA262288 LME262283:LME262288 LCI262283:LCI262288 KSM262283:KSM262288 KIQ262283:KIQ262288 JYU262283:JYU262288 JOY262283:JOY262288 JFC262283:JFC262288 IVG262283:IVG262288 ILK262283:ILK262288 IBO262283:IBO262288 HRS262283:HRS262288 HHW262283:HHW262288 GYA262283:GYA262288 GOE262283:GOE262288 GEI262283:GEI262288 FUM262283:FUM262288 FKQ262283:FKQ262288 FAU262283:FAU262288 EQY262283:EQY262288 EHC262283:EHC262288 DXG262283:DXG262288 DNK262283:DNK262288 DDO262283:DDO262288 CTS262283:CTS262288 CJW262283:CJW262288 CAA262283:CAA262288 BQE262283:BQE262288 BGI262283:BGI262288 AWM262283:AWM262288 AMQ262283:AMQ262288 ACU262283:ACU262288 SY262283:SY262288 JC262283:JC262288 D262283:E262288 WVO196747:WVO196752 WLS196747:WLS196752 WBW196747:WBW196752 VSA196747:VSA196752 VIE196747:VIE196752 UYI196747:UYI196752 UOM196747:UOM196752 UEQ196747:UEQ196752 TUU196747:TUU196752 TKY196747:TKY196752 TBC196747:TBC196752 SRG196747:SRG196752 SHK196747:SHK196752 RXO196747:RXO196752 RNS196747:RNS196752 RDW196747:RDW196752 QUA196747:QUA196752 QKE196747:QKE196752 QAI196747:QAI196752 PQM196747:PQM196752 PGQ196747:PGQ196752 OWU196747:OWU196752 OMY196747:OMY196752 ODC196747:ODC196752 NTG196747:NTG196752 NJK196747:NJK196752 MZO196747:MZO196752 MPS196747:MPS196752 MFW196747:MFW196752 LWA196747:LWA196752 LME196747:LME196752 LCI196747:LCI196752 KSM196747:KSM196752 KIQ196747:KIQ196752 JYU196747:JYU196752 JOY196747:JOY196752 JFC196747:JFC196752 IVG196747:IVG196752 ILK196747:ILK196752 IBO196747:IBO196752 HRS196747:HRS196752 HHW196747:HHW196752 GYA196747:GYA196752 GOE196747:GOE196752 GEI196747:GEI196752 FUM196747:FUM196752 FKQ196747:FKQ196752 FAU196747:FAU196752 EQY196747:EQY196752 EHC196747:EHC196752 DXG196747:DXG196752 DNK196747:DNK196752 DDO196747:DDO196752 CTS196747:CTS196752 CJW196747:CJW196752 CAA196747:CAA196752 BQE196747:BQE196752 BGI196747:BGI196752 AWM196747:AWM196752 AMQ196747:AMQ196752 ACU196747:ACU196752 SY196747:SY196752 JC196747:JC196752 D196747:E196752 WVO131211:WVO131216 WLS131211:WLS131216 WBW131211:WBW131216 VSA131211:VSA131216 VIE131211:VIE131216 UYI131211:UYI131216 UOM131211:UOM131216 UEQ131211:UEQ131216 TUU131211:TUU131216 TKY131211:TKY131216 TBC131211:TBC131216 SRG131211:SRG131216 SHK131211:SHK131216 RXO131211:RXO131216 RNS131211:RNS131216 RDW131211:RDW131216 QUA131211:QUA131216 QKE131211:QKE131216 QAI131211:QAI131216 PQM131211:PQM131216 PGQ131211:PGQ131216 OWU131211:OWU131216 OMY131211:OMY131216 ODC131211:ODC131216 NTG131211:NTG131216 NJK131211:NJK131216 MZO131211:MZO131216 MPS131211:MPS131216 MFW131211:MFW131216 LWA131211:LWA131216 LME131211:LME131216 LCI131211:LCI131216 KSM131211:KSM131216 KIQ131211:KIQ131216 JYU131211:JYU131216 JOY131211:JOY131216 JFC131211:JFC131216 IVG131211:IVG131216 ILK131211:ILK131216 IBO131211:IBO131216 HRS131211:HRS131216 HHW131211:HHW131216 GYA131211:GYA131216 GOE131211:GOE131216 GEI131211:GEI131216 FUM131211:FUM131216 FKQ131211:FKQ131216 FAU131211:FAU131216 EQY131211:EQY131216 EHC131211:EHC131216 DXG131211:DXG131216 DNK131211:DNK131216 DDO131211:DDO131216 CTS131211:CTS131216 CJW131211:CJW131216 CAA131211:CAA131216 BQE131211:BQE131216 BGI131211:BGI131216 AWM131211:AWM131216 AMQ131211:AMQ131216 ACU131211:ACU131216 SY131211:SY131216 JC131211:JC131216 D131211:E131216 WVO65675:WVO65680 WLS65675:WLS65680 WBW65675:WBW65680 VSA65675:VSA65680 VIE65675:VIE65680 UYI65675:UYI65680 UOM65675:UOM65680 UEQ65675:UEQ65680 TUU65675:TUU65680 TKY65675:TKY65680 TBC65675:TBC65680 SRG65675:SRG65680 SHK65675:SHK65680 RXO65675:RXO65680 RNS65675:RNS65680 RDW65675:RDW65680 QUA65675:QUA65680 QKE65675:QKE65680 QAI65675:QAI65680 PQM65675:PQM65680 PGQ65675:PGQ65680 OWU65675:OWU65680 OMY65675:OMY65680 ODC65675:ODC65680 NTG65675:NTG65680 NJK65675:NJK65680 MZO65675:MZO65680 MPS65675:MPS65680 MFW65675:MFW65680 LWA65675:LWA65680 LME65675:LME65680 LCI65675:LCI65680 KSM65675:KSM65680 KIQ65675:KIQ65680 JYU65675:JYU65680 JOY65675:JOY65680 JFC65675:JFC65680 IVG65675:IVG65680 ILK65675:ILK65680 IBO65675:IBO65680 HRS65675:HRS65680 HHW65675:HHW65680 GYA65675:GYA65680 GOE65675:GOE65680 GEI65675:GEI65680 FUM65675:FUM65680 FKQ65675:FKQ65680 FAU65675:FAU65680 EQY65675:EQY65680 EHC65675:EHC65680 DXG65675:DXG65680 DNK65675:DNK65680 DDO65675:DDO65680 CTS65675:CTS65680 CJW65675:CJW65680 CAA65675:CAA65680 BQE65675:BQE65680 BGI65675:BGI65680 AWM65675:AWM65680 AMQ65675:AMQ65680 ACU65675:ACU65680 SY65675:SY65680 JC65675:JC65680 D65675:E65680 WVO983187:WVO983192 WLS983187:WLS983192 WBW983187:WBW983192 VSA983187:VSA983192 VIE983187:VIE983192 UYI983187:UYI983192 UOM983187:UOM983192 UEQ983187:UEQ983192 TUU983187:TUU983192 TKY983187:TKY983192 TBC983187:TBC983192 SRG983187:SRG983192 SHK983187:SHK983192 RXO983187:RXO983192 RNS983187:RNS983192 RDW983187:RDW983192 QUA983187:QUA983192 QKE983187:QKE983192 QAI983187:QAI983192 PQM983187:PQM983192 PGQ983187:PGQ983192 OWU983187:OWU983192 OMY983187:OMY983192 ODC983187:ODC983192 NTG983187:NTG983192 NJK983187:NJK983192 MZO983187:MZO983192 MPS983187:MPS983192 MFW983187:MFW983192 LWA983187:LWA983192 LME983187:LME983192 LCI983187:LCI983192 KSM983187:KSM983192 KIQ983187:KIQ983192 JYU983187:JYU983192 JOY983187:JOY983192 JFC983187:JFC983192 IVG983187:IVG983192 ILK983187:ILK983192 IBO983187:IBO983192 HRS983187:HRS983192 HHW983187:HHW983192 GYA983187:GYA983192 GOE983187:GOE983192 GEI983187:GEI983192 FUM983187:FUM983192 FKQ983187:FKQ983192 FAU983187:FAU983192 EQY983187:EQY983192 EHC983187:EHC983192 DXG983187:DXG983192 DNK983187:DNK983192 DDO983187:DDO983192 CTS983187:CTS983192 CJW983187:CJW983192 CAA983187:CAA983192 BQE983187:BQE983192 BGI983187:BGI983192 AWM983187:AWM983192 AMQ983187:AMQ983192 ACU983187:ACU983192 SY983187:SY983192 JC983187:JC983192 D983187:E983192 WVO917651:WVO917656 WLS917651:WLS917656 WBW917651:WBW917656 VSA917651:VSA917656 VIE917651:VIE917656 UYI917651:UYI917656 UOM917651:UOM917656 UEQ917651:UEQ917656 TUU917651:TUU917656 TKY917651:TKY917656 TBC917651:TBC917656 SRG917651:SRG917656 SHK917651:SHK917656 RXO917651:RXO917656 RNS917651:RNS917656 RDW917651:RDW917656 QUA917651:QUA917656 QKE917651:QKE917656 QAI917651:QAI917656 PQM917651:PQM917656 PGQ917651:PGQ917656 OWU917651:OWU917656 OMY917651:OMY917656 ODC917651:ODC917656 NTG917651:NTG917656 NJK917651:NJK917656 MZO917651:MZO917656 MPS917651:MPS917656 MFW917651:MFW917656 LWA917651:LWA917656 LME917651:LME917656 LCI917651:LCI917656 KSM917651:KSM917656 KIQ917651:KIQ917656 JYU917651:JYU917656 JOY917651:JOY917656 JFC917651:JFC917656 IVG917651:IVG917656 ILK917651:ILK917656 IBO917651:IBO917656 HRS917651:HRS917656 HHW917651:HHW917656 GYA917651:GYA917656 GOE917651:GOE917656 GEI917651:GEI917656 FUM917651:FUM917656 FKQ917651:FKQ917656 FAU917651:FAU917656 EQY917651:EQY917656 EHC917651:EHC917656 DXG917651:DXG917656 DNK917651:DNK917656 DDO917651:DDO917656 CTS917651:CTS917656 CJW917651:CJW917656 CAA917651:CAA917656 BQE917651:BQE917656 BGI917651:BGI917656 AWM917651:AWM917656 AMQ917651:AMQ917656 ACU917651:ACU917656 SY917651:SY917656 JC917651:JC917656 D917651:E917656 WVO852115:WVO852120 WLS852115:WLS852120 WBW852115:WBW852120 VSA852115:VSA852120 VIE852115:VIE852120 UYI852115:UYI852120 UOM852115:UOM852120 UEQ852115:UEQ852120 TUU852115:TUU852120 TKY852115:TKY852120 TBC852115:TBC852120 SRG852115:SRG852120 SHK852115:SHK852120 RXO852115:RXO852120 RNS852115:RNS852120 RDW852115:RDW852120 QUA852115:QUA852120 QKE852115:QKE852120 QAI852115:QAI852120 PQM852115:PQM852120 PGQ852115:PGQ852120 OWU852115:OWU852120 OMY852115:OMY852120 ODC852115:ODC852120 NTG852115:NTG852120 NJK852115:NJK852120 MZO852115:MZO852120 MPS852115:MPS852120 MFW852115:MFW852120 LWA852115:LWA852120 LME852115:LME852120 LCI852115:LCI852120 KSM852115:KSM852120 KIQ852115:KIQ852120 JYU852115:JYU852120 JOY852115:JOY852120 JFC852115:JFC852120 IVG852115:IVG852120 ILK852115:ILK852120 IBO852115:IBO852120 HRS852115:HRS852120 HHW852115:HHW852120 GYA852115:GYA852120 GOE852115:GOE852120 GEI852115:GEI852120 FUM852115:FUM852120 FKQ852115:FKQ852120 FAU852115:FAU852120 EQY852115:EQY852120 EHC852115:EHC852120 DXG852115:DXG852120 DNK852115:DNK852120 DDO852115:DDO852120 CTS852115:CTS852120 CJW852115:CJW852120 CAA852115:CAA852120 BQE852115:BQE852120 BGI852115:BGI852120 AWM852115:AWM852120 AMQ852115:AMQ852120 ACU852115:ACU852120 SY852115:SY852120 JC852115:JC852120 D852115:E852120 WVO786579:WVO786584 WLS786579:WLS786584 WBW786579:WBW786584 VSA786579:VSA786584 VIE786579:VIE786584 UYI786579:UYI786584 UOM786579:UOM786584 UEQ786579:UEQ786584 TUU786579:TUU786584 TKY786579:TKY786584 TBC786579:TBC786584 SRG786579:SRG786584 SHK786579:SHK786584 RXO786579:RXO786584 RNS786579:RNS786584 RDW786579:RDW786584 QUA786579:QUA786584 QKE786579:QKE786584 QAI786579:QAI786584 PQM786579:PQM786584 PGQ786579:PGQ786584 OWU786579:OWU786584 OMY786579:OMY786584 ODC786579:ODC786584 NTG786579:NTG786584 NJK786579:NJK786584 MZO786579:MZO786584 MPS786579:MPS786584 MFW786579:MFW786584 LWA786579:LWA786584 LME786579:LME786584 LCI786579:LCI786584 KSM786579:KSM786584 KIQ786579:KIQ786584 JYU786579:JYU786584 JOY786579:JOY786584 JFC786579:JFC786584 IVG786579:IVG786584 ILK786579:ILK786584 IBO786579:IBO786584 HRS786579:HRS786584 HHW786579:HHW786584 GYA786579:GYA786584 GOE786579:GOE786584 GEI786579:GEI786584 FUM786579:FUM786584 FKQ786579:FKQ786584 FAU786579:FAU786584 EQY786579:EQY786584 EHC786579:EHC786584 DXG786579:DXG786584 DNK786579:DNK786584 DDO786579:DDO786584 CTS786579:CTS786584 CJW786579:CJW786584 CAA786579:CAA786584 BQE786579:BQE786584 BGI786579:BGI786584 AWM786579:AWM786584 AMQ786579:AMQ786584 ACU786579:ACU786584 SY786579:SY786584 JC786579:JC786584 D786579:E786584 WVO721043:WVO721048 WLS721043:WLS721048 WBW721043:WBW721048 VSA721043:VSA721048 VIE721043:VIE721048 UYI721043:UYI721048 UOM721043:UOM721048 UEQ721043:UEQ721048 TUU721043:TUU721048 TKY721043:TKY721048 TBC721043:TBC721048 SRG721043:SRG721048 SHK721043:SHK721048 RXO721043:RXO721048 RNS721043:RNS721048 RDW721043:RDW721048 QUA721043:QUA721048 QKE721043:QKE721048 QAI721043:QAI721048 PQM721043:PQM721048 PGQ721043:PGQ721048 OWU721043:OWU721048 OMY721043:OMY721048 ODC721043:ODC721048 NTG721043:NTG721048 NJK721043:NJK721048 MZO721043:MZO721048 MPS721043:MPS721048 MFW721043:MFW721048 LWA721043:LWA721048 LME721043:LME721048 LCI721043:LCI721048 KSM721043:KSM721048 KIQ721043:KIQ721048 JYU721043:JYU721048 JOY721043:JOY721048 JFC721043:JFC721048 IVG721043:IVG721048 ILK721043:ILK721048 IBO721043:IBO721048 HRS721043:HRS721048 HHW721043:HHW721048 GYA721043:GYA721048 GOE721043:GOE721048 GEI721043:GEI721048 FUM721043:FUM721048 FKQ721043:FKQ721048 FAU721043:FAU721048 EQY721043:EQY721048 EHC721043:EHC721048 DXG721043:DXG721048 DNK721043:DNK721048 DDO721043:DDO721048 CTS721043:CTS721048 CJW721043:CJW721048 CAA721043:CAA721048 BQE721043:BQE721048 BGI721043:BGI721048 AWM721043:AWM721048 AMQ721043:AMQ721048 ACU721043:ACU721048 SY721043:SY721048 JC721043:JC721048 D721043:E721048 WVO655507:WVO655512 WLS655507:WLS655512 WBW655507:WBW655512 VSA655507:VSA655512 VIE655507:VIE655512 UYI655507:UYI655512 UOM655507:UOM655512 UEQ655507:UEQ655512 TUU655507:TUU655512 TKY655507:TKY655512 TBC655507:TBC655512 SRG655507:SRG655512 SHK655507:SHK655512 RXO655507:RXO655512 RNS655507:RNS655512 RDW655507:RDW655512 QUA655507:QUA655512 QKE655507:QKE655512 QAI655507:QAI655512 PQM655507:PQM655512 PGQ655507:PGQ655512 OWU655507:OWU655512 OMY655507:OMY655512 ODC655507:ODC655512 NTG655507:NTG655512 NJK655507:NJK655512 MZO655507:MZO655512 MPS655507:MPS655512 MFW655507:MFW655512 LWA655507:LWA655512 LME655507:LME655512 LCI655507:LCI655512 KSM655507:KSM655512 KIQ655507:KIQ655512 JYU655507:JYU655512 JOY655507:JOY655512 JFC655507:JFC655512 IVG655507:IVG655512 ILK655507:ILK655512 IBO655507:IBO655512 HRS655507:HRS655512 HHW655507:HHW655512 GYA655507:GYA655512 GOE655507:GOE655512 GEI655507:GEI655512 FUM655507:FUM655512 FKQ655507:FKQ655512 FAU655507:FAU655512 EQY655507:EQY655512 EHC655507:EHC655512 DXG655507:DXG655512 DNK655507:DNK655512 DDO655507:DDO655512 CTS655507:CTS655512 CJW655507:CJW655512 CAA655507:CAA655512 BQE655507:BQE655512 BGI655507:BGI655512 AWM655507:AWM655512 AMQ655507:AMQ655512 ACU655507:ACU655512 SY655507:SY655512 JC655507:JC655512 D655507:E655512 WVO589971:WVO589976 WLS589971:WLS589976 WBW589971:WBW589976 VSA589971:VSA589976 VIE589971:VIE589976 UYI589971:UYI589976 UOM589971:UOM589976 UEQ589971:UEQ589976 TUU589971:TUU589976 TKY589971:TKY589976 TBC589971:TBC589976 SRG589971:SRG589976 SHK589971:SHK589976 RXO589971:RXO589976 RNS589971:RNS589976 RDW589971:RDW589976 QUA589971:QUA589976 QKE589971:QKE589976 QAI589971:QAI589976 PQM589971:PQM589976 PGQ589971:PGQ589976 OWU589971:OWU589976 OMY589971:OMY589976 ODC589971:ODC589976 NTG589971:NTG589976 NJK589971:NJK589976 MZO589971:MZO589976 MPS589971:MPS589976 MFW589971:MFW589976 LWA589971:LWA589976 LME589971:LME589976 LCI589971:LCI589976 KSM589971:KSM589976 KIQ589971:KIQ589976 JYU589971:JYU589976 JOY589971:JOY589976 JFC589971:JFC589976 IVG589971:IVG589976 ILK589971:ILK589976 IBO589971:IBO589976 HRS589971:HRS589976 HHW589971:HHW589976 GYA589971:GYA589976 GOE589971:GOE589976 GEI589971:GEI589976 FUM589971:FUM589976 FKQ589971:FKQ589976 FAU589971:FAU589976 EQY589971:EQY589976 EHC589971:EHC589976 DXG589971:DXG589976 DNK589971:DNK589976 DDO589971:DDO589976 CTS589971:CTS589976 CJW589971:CJW589976 CAA589971:CAA589976 BQE589971:BQE589976 BGI589971:BGI589976 AWM589971:AWM589976 AMQ589971:AMQ589976 ACU589971:ACU589976 SY589971:SY589976 JC589971:JC589976 D589971:E589976 WVO524435:WVO524440 WLS524435:WLS524440 WBW524435:WBW524440 VSA524435:VSA524440 VIE524435:VIE524440 UYI524435:UYI524440 UOM524435:UOM524440 UEQ524435:UEQ524440 TUU524435:TUU524440 TKY524435:TKY524440 TBC524435:TBC524440 SRG524435:SRG524440 SHK524435:SHK524440 RXO524435:RXO524440 RNS524435:RNS524440 RDW524435:RDW524440 QUA524435:QUA524440 QKE524435:QKE524440 QAI524435:QAI524440 PQM524435:PQM524440 PGQ524435:PGQ524440 OWU524435:OWU524440 OMY524435:OMY524440 ODC524435:ODC524440 NTG524435:NTG524440 NJK524435:NJK524440 MZO524435:MZO524440 MPS524435:MPS524440 MFW524435:MFW524440 LWA524435:LWA524440 LME524435:LME524440 LCI524435:LCI524440 KSM524435:KSM524440 KIQ524435:KIQ524440 JYU524435:JYU524440 JOY524435:JOY524440 JFC524435:JFC524440 IVG524435:IVG524440 ILK524435:ILK524440 IBO524435:IBO524440 HRS524435:HRS524440 HHW524435:HHW524440 GYA524435:GYA524440 GOE524435:GOE524440 GEI524435:GEI524440 FUM524435:FUM524440 FKQ524435:FKQ524440 FAU524435:FAU524440 EQY524435:EQY524440 EHC524435:EHC524440 DXG524435:DXG524440 DNK524435:DNK524440 DDO524435:DDO524440 CTS524435:CTS524440 CJW524435:CJW524440 CAA524435:CAA524440 BQE524435:BQE524440 BGI524435:BGI524440 AWM524435:AWM524440 AMQ524435:AMQ524440 ACU524435:ACU524440 SY524435:SY524440 JC524435:JC524440 D524435:E524440 WVO458899:WVO458904 WLS458899:WLS458904 WBW458899:WBW458904 VSA458899:VSA458904 VIE458899:VIE458904 UYI458899:UYI458904 UOM458899:UOM458904 UEQ458899:UEQ458904 TUU458899:TUU458904 TKY458899:TKY458904 TBC458899:TBC458904 SRG458899:SRG458904 SHK458899:SHK458904 RXO458899:RXO458904 RNS458899:RNS458904 RDW458899:RDW458904 QUA458899:QUA458904 QKE458899:QKE458904 QAI458899:QAI458904 PQM458899:PQM458904 PGQ458899:PGQ458904 OWU458899:OWU458904 OMY458899:OMY458904 ODC458899:ODC458904 NTG458899:NTG458904 NJK458899:NJK458904 MZO458899:MZO458904 MPS458899:MPS458904 MFW458899:MFW458904 LWA458899:LWA458904 LME458899:LME458904 LCI458899:LCI458904 KSM458899:KSM458904 KIQ458899:KIQ458904 JYU458899:JYU458904 JOY458899:JOY458904 JFC458899:JFC458904 IVG458899:IVG458904 ILK458899:ILK458904 IBO458899:IBO458904 HRS458899:HRS458904 HHW458899:HHW458904 GYA458899:GYA458904 GOE458899:GOE458904 GEI458899:GEI458904 FUM458899:FUM458904 FKQ458899:FKQ458904 FAU458899:FAU458904 EQY458899:EQY458904 EHC458899:EHC458904 DXG458899:DXG458904 DNK458899:DNK458904 DDO458899:DDO458904 CTS458899:CTS458904 CJW458899:CJW458904 CAA458899:CAA458904 BQE458899:BQE458904 BGI458899:BGI458904 AWM458899:AWM458904 AMQ458899:AMQ458904 ACU458899:ACU458904 SY458899:SY458904 JC458899:JC458904 D458899:E458904 WVO393363:WVO393368 WLS393363:WLS393368 WBW393363:WBW393368 VSA393363:VSA393368 VIE393363:VIE393368 UYI393363:UYI393368 UOM393363:UOM393368 UEQ393363:UEQ393368 TUU393363:TUU393368 TKY393363:TKY393368 TBC393363:TBC393368 SRG393363:SRG393368 SHK393363:SHK393368 RXO393363:RXO393368 RNS393363:RNS393368 RDW393363:RDW393368 QUA393363:QUA393368 QKE393363:QKE393368 QAI393363:QAI393368 PQM393363:PQM393368 PGQ393363:PGQ393368 OWU393363:OWU393368 OMY393363:OMY393368 ODC393363:ODC393368 NTG393363:NTG393368 NJK393363:NJK393368 MZO393363:MZO393368 MPS393363:MPS393368 MFW393363:MFW393368 LWA393363:LWA393368 LME393363:LME393368 LCI393363:LCI393368 KSM393363:KSM393368 KIQ393363:KIQ393368 JYU393363:JYU393368 JOY393363:JOY393368 JFC393363:JFC393368 IVG393363:IVG393368 ILK393363:ILK393368 IBO393363:IBO393368 HRS393363:HRS393368 HHW393363:HHW393368 GYA393363:GYA393368 GOE393363:GOE393368 GEI393363:GEI393368 FUM393363:FUM393368 FKQ393363:FKQ393368 FAU393363:FAU393368 EQY393363:EQY393368 EHC393363:EHC393368 DXG393363:DXG393368 DNK393363:DNK393368 DDO393363:DDO393368 CTS393363:CTS393368 CJW393363:CJW393368 CAA393363:CAA393368 BQE393363:BQE393368 BGI393363:BGI393368 AWM393363:AWM393368 AMQ393363:AMQ393368 ACU393363:ACU393368 SY393363:SY393368 JC393363:JC393368 D393363:E393368 WVO327827:WVO327832 WLS327827:WLS327832 WBW327827:WBW327832 VSA327827:VSA327832 VIE327827:VIE327832 UYI327827:UYI327832 UOM327827:UOM327832 UEQ327827:UEQ327832 TUU327827:TUU327832 TKY327827:TKY327832 TBC327827:TBC327832 SRG327827:SRG327832 SHK327827:SHK327832 RXO327827:RXO327832 RNS327827:RNS327832 RDW327827:RDW327832 QUA327827:QUA327832 QKE327827:QKE327832 QAI327827:QAI327832 PQM327827:PQM327832 PGQ327827:PGQ327832 OWU327827:OWU327832 OMY327827:OMY327832 ODC327827:ODC327832 NTG327827:NTG327832 NJK327827:NJK327832 MZO327827:MZO327832 MPS327827:MPS327832 MFW327827:MFW327832 LWA327827:LWA327832 LME327827:LME327832 LCI327827:LCI327832 KSM327827:KSM327832 KIQ327827:KIQ327832 JYU327827:JYU327832 JOY327827:JOY327832 JFC327827:JFC327832 IVG327827:IVG327832 ILK327827:ILK327832 IBO327827:IBO327832 HRS327827:HRS327832 HHW327827:HHW327832 GYA327827:GYA327832 GOE327827:GOE327832 GEI327827:GEI327832 FUM327827:FUM327832 FKQ327827:FKQ327832 FAU327827:FAU327832 EQY327827:EQY327832 EHC327827:EHC327832 DXG327827:DXG327832 DNK327827:DNK327832 DDO327827:DDO327832 CTS327827:CTS327832 CJW327827:CJW327832 CAA327827:CAA327832 BQE327827:BQE327832 BGI327827:BGI327832 AWM327827:AWM327832 AMQ327827:AMQ327832 ACU327827:ACU327832 SY327827:SY327832 JC327827:JC327832 D327827:E327832 WVO262291:WVO262296 WLS262291:WLS262296 WBW262291:WBW262296 VSA262291:VSA262296 VIE262291:VIE262296 UYI262291:UYI262296 UOM262291:UOM262296 UEQ262291:UEQ262296 TUU262291:TUU262296 TKY262291:TKY262296 TBC262291:TBC262296 SRG262291:SRG262296 SHK262291:SHK262296 RXO262291:RXO262296 RNS262291:RNS262296 RDW262291:RDW262296 QUA262291:QUA262296 QKE262291:QKE262296 QAI262291:QAI262296 PQM262291:PQM262296 PGQ262291:PGQ262296 OWU262291:OWU262296 OMY262291:OMY262296 ODC262291:ODC262296 NTG262291:NTG262296 NJK262291:NJK262296 MZO262291:MZO262296 MPS262291:MPS262296 MFW262291:MFW262296 LWA262291:LWA262296 LME262291:LME262296 LCI262291:LCI262296 KSM262291:KSM262296 KIQ262291:KIQ262296 JYU262291:JYU262296 JOY262291:JOY262296 JFC262291:JFC262296 IVG262291:IVG262296 ILK262291:ILK262296 IBO262291:IBO262296 HRS262291:HRS262296 HHW262291:HHW262296 GYA262291:GYA262296 GOE262291:GOE262296 GEI262291:GEI262296 FUM262291:FUM262296 FKQ262291:FKQ262296 FAU262291:FAU262296 EQY262291:EQY262296 EHC262291:EHC262296 DXG262291:DXG262296 DNK262291:DNK262296 DDO262291:DDO262296 CTS262291:CTS262296 CJW262291:CJW262296 CAA262291:CAA262296 BQE262291:BQE262296 BGI262291:BGI262296 AWM262291:AWM262296 AMQ262291:AMQ262296 ACU262291:ACU262296 SY262291:SY262296 JC262291:JC262296 D262291:E262296 WVO196755:WVO196760 WLS196755:WLS196760 WBW196755:WBW196760 VSA196755:VSA196760 VIE196755:VIE196760 UYI196755:UYI196760 UOM196755:UOM196760 UEQ196755:UEQ196760 TUU196755:TUU196760 TKY196755:TKY196760 TBC196755:TBC196760 SRG196755:SRG196760 SHK196755:SHK196760 RXO196755:RXO196760 RNS196755:RNS196760 RDW196755:RDW196760 QUA196755:QUA196760 QKE196755:QKE196760 QAI196755:QAI196760 PQM196755:PQM196760 PGQ196755:PGQ196760 OWU196755:OWU196760 OMY196755:OMY196760 ODC196755:ODC196760 NTG196755:NTG196760 NJK196755:NJK196760 MZO196755:MZO196760 MPS196755:MPS196760 MFW196755:MFW196760 LWA196755:LWA196760 LME196755:LME196760 LCI196755:LCI196760 KSM196755:KSM196760 KIQ196755:KIQ196760 JYU196755:JYU196760 JOY196755:JOY196760 JFC196755:JFC196760 IVG196755:IVG196760 ILK196755:ILK196760 IBO196755:IBO196760 HRS196755:HRS196760 HHW196755:HHW196760 GYA196755:GYA196760 GOE196755:GOE196760 GEI196755:GEI196760 FUM196755:FUM196760 FKQ196755:FKQ196760 FAU196755:FAU196760 EQY196755:EQY196760 EHC196755:EHC196760 DXG196755:DXG196760 DNK196755:DNK196760 DDO196755:DDO196760 CTS196755:CTS196760 CJW196755:CJW196760 CAA196755:CAA196760 BQE196755:BQE196760 BGI196755:BGI196760 AWM196755:AWM196760 AMQ196755:AMQ196760 ACU196755:ACU196760 SY196755:SY196760 JC196755:JC196760 D196755:E196760 WVO131219:WVO131224 WLS131219:WLS131224 WBW131219:WBW131224 VSA131219:VSA131224 VIE131219:VIE131224 UYI131219:UYI131224 UOM131219:UOM131224 UEQ131219:UEQ131224 TUU131219:TUU131224 TKY131219:TKY131224 TBC131219:TBC131224 SRG131219:SRG131224 SHK131219:SHK131224 RXO131219:RXO131224 RNS131219:RNS131224 RDW131219:RDW131224 QUA131219:QUA131224 QKE131219:QKE131224 QAI131219:QAI131224 PQM131219:PQM131224 PGQ131219:PGQ131224 OWU131219:OWU131224 OMY131219:OMY131224 ODC131219:ODC131224 NTG131219:NTG131224 NJK131219:NJK131224 MZO131219:MZO131224 MPS131219:MPS131224 MFW131219:MFW131224 LWA131219:LWA131224 LME131219:LME131224 LCI131219:LCI131224 KSM131219:KSM131224 KIQ131219:KIQ131224 JYU131219:JYU131224 JOY131219:JOY131224 JFC131219:JFC131224 IVG131219:IVG131224 ILK131219:ILK131224 IBO131219:IBO131224 HRS131219:HRS131224 HHW131219:HHW131224 GYA131219:GYA131224 GOE131219:GOE131224 GEI131219:GEI131224 FUM131219:FUM131224 FKQ131219:FKQ131224 FAU131219:FAU131224 EQY131219:EQY131224 EHC131219:EHC131224 DXG131219:DXG131224 DNK131219:DNK131224 DDO131219:DDO131224 CTS131219:CTS131224 CJW131219:CJW131224 CAA131219:CAA131224 BQE131219:BQE131224 BGI131219:BGI131224 AWM131219:AWM131224 AMQ131219:AMQ131224 ACU131219:ACU131224 SY131219:SY131224 JC131219:JC131224 D131219:E131224 WVO65683:WVO65688 WLS65683:WLS65688 WBW65683:WBW65688 VSA65683:VSA65688 VIE65683:VIE65688 UYI65683:UYI65688 UOM65683:UOM65688 UEQ65683:UEQ65688 TUU65683:TUU65688 TKY65683:TKY65688 TBC65683:TBC65688 SRG65683:SRG65688 SHK65683:SHK65688 RXO65683:RXO65688 RNS65683:RNS65688 RDW65683:RDW65688 QUA65683:QUA65688 QKE65683:QKE65688 QAI65683:QAI65688 PQM65683:PQM65688 PGQ65683:PGQ65688 OWU65683:OWU65688 OMY65683:OMY65688 ODC65683:ODC65688 NTG65683:NTG65688 NJK65683:NJK65688 MZO65683:MZO65688 MPS65683:MPS65688 MFW65683:MFW65688 LWA65683:LWA65688 LME65683:LME65688 LCI65683:LCI65688 KSM65683:KSM65688 KIQ65683:KIQ65688 JYU65683:JYU65688 JOY65683:JOY65688 JFC65683:JFC65688 IVG65683:IVG65688 ILK65683:ILK65688 IBO65683:IBO65688 HRS65683:HRS65688 HHW65683:HHW65688 GYA65683:GYA65688 GOE65683:GOE65688 GEI65683:GEI65688 FUM65683:FUM65688 FKQ65683:FKQ65688 FAU65683:FAU65688 EQY65683:EQY65688 EHC65683:EHC65688 DXG65683:DXG65688 DNK65683:DNK65688 DDO65683:DDO65688 CTS65683:CTS65688 CJW65683:CJW65688 CAA65683:CAA65688 BQE65683:BQE65688 BGI65683:BGI65688 AWM65683:AWM65688 AMQ65683:AMQ65688 ACU65683:ACU65688 SY65683:SY65688 JC65683:JC65688 D65683:E65688 WVO983195:WVO983200 WLS983195:WLS983200 WBW983195:WBW983200 VSA983195:VSA983200 VIE983195:VIE983200 UYI983195:UYI983200 UOM983195:UOM983200 UEQ983195:UEQ983200 TUU983195:TUU983200 TKY983195:TKY983200 TBC983195:TBC983200 SRG983195:SRG983200 SHK983195:SHK983200 RXO983195:RXO983200 RNS983195:RNS983200 RDW983195:RDW983200 QUA983195:QUA983200 QKE983195:QKE983200 QAI983195:QAI983200 PQM983195:PQM983200 PGQ983195:PGQ983200 OWU983195:OWU983200 OMY983195:OMY983200 ODC983195:ODC983200 NTG983195:NTG983200 NJK983195:NJK983200 MZO983195:MZO983200 MPS983195:MPS983200 MFW983195:MFW983200 LWA983195:LWA983200 LME983195:LME983200 LCI983195:LCI983200 KSM983195:KSM983200 KIQ983195:KIQ983200 JYU983195:JYU983200 JOY983195:JOY983200 JFC983195:JFC983200 IVG983195:IVG983200 ILK983195:ILK983200 IBO983195:IBO983200 HRS983195:HRS983200 HHW983195:HHW983200 GYA983195:GYA983200 GOE983195:GOE983200 GEI983195:GEI983200 FUM983195:FUM983200 FKQ983195:FKQ983200 FAU983195:FAU983200 EQY983195:EQY983200 EHC983195:EHC983200 DXG983195:DXG983200 DNK983195:DNK983200 DDO983195:DDO983200 CTS983195:CTS983200 CJW983195:CJW983200 CAA983195:CAA983200 BQE983195:BQE983200 BGI983195:BGI983200 AWM983195:AWM983200 AMQ983195:AMQ983200 ACU983195:ACU983200 SY983195:SY983200 JC983195:JC983200 D983195:E983200 WVO917659:WVO917664 WLS917659:WLS917664 WBW917659:WBW917664 VSA917659:VSA917664 VIE917659:VIE917664 UYI917659:UYI917664 UOM917659:UOM917664 UEQ917659:UEQ917664 TUU917659:TUU917664 TKY917659:TKY917664 TBC917659:TBC917664 SRG917659:SRG917664 SHK917659:SHK917664 RXO917659:RXO917664 RNS917659:RNS917664 RDW917659:RDW917664 QUA917659:QUA917664 QKE917659:QKE917664 QAI917659:QAI917664 PQM917659:PQM917664 PGQ917659:PGQ917664 OWU917659:OWU917664 OMY917659:OMY917664 ODC917659:ODC917664 NTG917659:NTG917664 NJK917659:NJK917664 MZO917659:MZO917664 MPS917659:MPS917664 MFW917659:MFW917664 LWA917659:LWA917664 LME917659:LME917664 LCI917659:LCI917664 KSM917659:KSM917664 KIQ917659:KIQ917664 JYU917659:JYU917664 JOY917659:JOY917664 JFC917659:JFC917664 IVG917659:IVG917664 ILK917659:ILK917664 IBO917659:IBO917664 HRS917659:HRS917664 HHW917659:HHW917664 GYA917659:GYA917664 GOE917659:GOE917664 GEI917659:GEI917664 FUM917659:FUM917664 FKQ917659:FKQ917664 FAU917659:FAU917664 EQY917659:EQY917664 EHC917659:EHC917664 DXG917659:DXG917664 DNK917659:DNK917664 DDO917659:DDO917664 CTS917659:CTS917664 CJW917659:CJW917664 CAA917659:CAA917664 BQE917659:BQE917664 BGI917659:BGI917664 AWM917659:AWM917664 AMQ917659:AMQ917664 ACU917659:ACU917664 SY917659:SY917664 JC917659:JC917664 D917659:E917664 WVO852123:WVO852128 WLS852123:WLS852128 WBW852123:WBW852128 VSA852123:VSA852128 VIE852123:VIE852128 UYI852123:UYI852128 UOM852123:UOM852128 UEQ852123:UEQ852128 TUU852123:TUU852128 TKY852123:TKY852128 TBC852123:TBC852128 SRG852123:SRG852128 SHK852123:SHK852128 RXO852123:RXO852128 RNS852123:RNS852128 RDW852123:RDW852128 QUA852123:QUA852128 QKE852123:QKE852128 QAI852123:QAI852128 PQM852123:PQM852128 PGQ852123:PGQ852128 OWU852123:OWU852128 OMY852123:OMY852128 ODC852123:ODC852128 NTG852123:NTG852128 NJK852123:NJK852128 MZO852123:MZO852128 MPS852123:MPS852128 MFW852123:MFW852128 LWA852123:LWA852128 LME852123:LME852128 LCI852123:LCI852128 KSM852123:KSM852128 KIQ852123:KIQ852128 JYU852123:JYU852128 JOY852123:JOY852128 JFC852123:JFC852128 IVG852123:IVG852128 ILK852123:ILK852128 IBO852123:IBO852128 HRS852123:HRS852128 HHW852123:HHW852128 GYA852123:GYA852128 GOE852123:GOE852128 GEI852123:GEI852128 FUM852123:FUM852128 FKQ852123:FKQ852128 FAU852123:FAU852128 EQY852123:EQY852128 EHC852123:EHC852128 DXG852123:DXG852128 DNK852123:DNK852128 DDO852123:DDO852128 CTS852123:CTS852128 CJW852123:CJW852128 CAA852123:CAA852128 BQE852123:BQE852128 BGI852123:BGI852128 AWM852123:AWM852128 AMQ852123:AMQ852128 ACU852123:ACU852128 SY852123:SY852128 JC852123:JC852128 D852123:E852128 WVO786587:WVO786592 WLS786587:WLS786592 WBW786587:WBW786592 VSA786587:VSA786592 VIE786587:VIE786592 UYI786587:UYI786592 UOM786587:UOM786592 UEQ786587:UEQ786592 TUU786587:TUU786592 TKY786587:TKY786592 TBC786587:TBC786592 SRG786587:SRG786592 SHK786587:SHK786592 RXO786587:RXO786592 RNS786587:RNS786592 RDW786587:RDW786592 QUA786587:QUA786592 QKE786587:QKE786592 QAI786587:QAI786592 PQM786587:PQM786592 PGQ786587:PGQ786592 OWU786587:OWU786592 OMY786587:OMY786592 ODC786587:ODC786592 NTG786587:NTG786592 NJK786587:NJK786592 MZO786587:MZO786592 MPS786587:MPS786592 MFW786587:MFW786592 LWA786587:LWA786592 LME786587:LME786592 LCI786587:LCI786592 KSM786587:KSM786592 KIQ786587:KIQ786592 JYU786587:JYU786592 JOY786587:JOY786592 JFC786587:JFC786592 IVG786587:IVG786592 ILK786587:ILK786592 IBO786587:IBO786592 HRS786587:HRS786592 HHW786587:HHW786592 GYA786587:GYA786592 GOE786587:GOE786592 GEI786587:GEI786592 FUM786587:FUM786592 FKQ786587:FKQ786592 FAU786587:FAU786592 EQY786587:EQY786592 EHC786587:EHC786592 DXG786587:DXG786592 DNK786587:DNK786592 DDO786587:DDO786592 CTS786587:CTS786592 CJW786587:CJW786592 CAA786587:CAA786592 BQE786587:BQE786592 BGI786587:BGI786592 AWM786587:AWM786592 AMQ786587:AMQ786592 ACU786587:ACU786592 SY786587:SY786592 JC786587:JC786592 D786587:E786592 WVO721051:WVO721056 WLS721051:WLS721056 WBW721051:WBW721056 VSA721051:VSA721056 VIE721051:VIE721056 UYI721051:UYI721056 UOM721051:UOM721056 UEQ721051:UEQ721056 TUU721051:TUU721056 TKY721051:TKY721056 TBC721051:TBC721056 SRG721051:SRG721056 SHK721051:SHK721056 RXO721051:RXO721056 RNS721051:RNS721056 RDW721051:RDW721056 QUA721051:QUA721056 QKE721051:QKE721056 QAI721051:QAI721056 PQM721051:PQM721056 PGQ721051:PGQ721056 OWU721051:OWU721056 OMY721051:OMY721056 ODC721051:ODC721056 NTG721051:NTG721056 NJK721051:NJK721056 MZO721051:MZO721056 MPS721051:MPS721056 MFW721051:MFW721056 LWA721051:LWA721056 LME721051:LME721056 LCI721051:LCI721056 KSM721051:KSM721056 KIQ721051:KIQ721056 JYU721051:JYU721056 JOY721051:JOY721056 JFC721051:JFC721056 IVG721051:IVG721056 ILK721051:ILK721056 IBO721051:IBO721056 HRS721051:HRS721056 HHW721051:HHW721056 GYA721051:GYA721056 GOE721051:GOE721056 GEI721051:GEI721056 FUM721051:FUM721056 FKQ721051:FKQ721056 FAU721051:FAU721056 EQY721051:EQY721056 EHC721051:EHC721056 DXG721051:DXG721056 DNK721051:DNK721056 DDO721051:DDO721056 CTS721051:CTS721056 CJW721051:CJW721056 CAA721051:CAA721056 BQE721051:BQE721056 BGI721051:BGI721056 AWM721051:AWM721056 AMQ721051:AMQ721056 ACU721051:ACU721056 SY721051:SY721056 JC721051:JC721056 D721051:E721056 WVO655515:WVO655520 WLS655515:WLS655520 WBW655515:WBW655520 VSA655515:VSA655520 VIE655515:VIE655520 UYI655515:UYI655520 UOM655515:UOM655520 UEQ655515:UEQ655520 TUU655515:TUU655520 TKY655515:TKY655520 TBC655515:TBC655520 SRG655515:SRG655520 SHK655515:SHK655520 RXO655515:RXO655520 RNS655515:RNS655520 RDW655515:RDW655520 QUA655515:QUA655520 QKE655515:QKE655520 QAI655515:QAI655520 PQM655515:PQM655520 PGQ655515:PGQ655520 OWU655515:OWU655520 OMY655515:OMY655520 ODC655515:ODC655520 NTG655515:NTG655520 NJK655515:NJK655520 MZO655515:MZO655520 MPS655515:MPS655520 MFW655515:MFW655520 LWA655515:LWA655520 LME655515:LME655520 LCI655515:LCI655520 KSM655515:KSM655520 KIQ655515:KIQ655520 JYU655515:JYU655520 JOY655515:JOY655520 JFC655515:JFC655520 IVG655515:IVG655520 ILK655515:ILK655520 IBO655515:IBO655520 HRS655515:HRS655520 HHW655515:HHW655520 GYA655515:GYA655520 GOE655515:GOE655520 GEI655515:GEI655520 FUM655515:FUM655520 FKQ655515:FKQ655520 FAU655515:FAU655520 EQY655515:EQY655520 EHC655515:EHC655520 DXG655515:DXG655520 DNK655515:DNK655520 DDO655515:DDO655520 CTS655515:CTS655520 CJW655515:CJW655520 CAA655515:CAA655520 BQE655515:BQE655520 BGI655515:BGI655520 AWM655515:AWM655520 AMQ655515:AMQ655520 ACU655515:ACU655520 SY655515:SY655520 JC655515:JC655520 D655515:E655520 WVO589979:WVO589984 WLS589979:WLS589984 WBW589979:WBW589984 VSA589979:VSA589984 VIE589979:VIE589984 UYI589979:UYI589984 UOM589979:UOM589984 UEQ589979:UEQ589984 TUU589979:TUU589984 TKY589979:TKY589984 TBC589979:TBC589984 SRG589979:SRG589984 SHK589979:SHK589984 RXO589979:RXO589984 RNS589979:RNS589984 RDW589979:RDW589984 QUA589979:QUA589984 QKE589979:QKE589984 QAI589979:QAI589984 PQM589979:PQM589984 PGQ589979:PGQ589984 OWU589979:OWU589984 OMY589979:OMY589984 ODC589979:ODC589984 NTG589979:NTG589984 NJK589979:NJK589984 MZO589979:MZO589984 MPS589979:MPS589984 MFW589979:MFW589984 LWA589979:LWA589984 LME589979:LME589984 LCI589979:LCI589984 KSM589979:KSM589984 KIQ589979:KIQ589984 JYU589979:JYU589984 JOY589979:JOY589984 JFC589979:JFC589984 IVG589979:IVG589984 ILK589979:ILK589984 IBO589979:IBO589984 HRS589979:HRS589984 HHW589979:HHW589984 GYA589979:GYA589984 GOE589979:GOE589984 GEI589979:GEI589984 FUM589979:FUM589984 FKQ589979:FKQ589984 FAU589979:FAU589984 EQY589979:EQY589984 EHC589979:EHC589984 DXG589979:DXG589984 DNK589979:DNK589984 DDO589979:DDO589984 CTS589979:CTS589984 CJW589979:CJW589984 CAA589979:CAA589984 BQE589979:BQE589984 BGI589979:BGI589984 AWM589979:AWM589984 AMQ589979:AMQ589984 ACU589979:ACU589984 SY589979:SY589984 JC589979:JC589984 D589979:E589984 WVO524443:WVO524448 WLS524443:WLS524448 WBW524443:WBW524448 VSA524443:VSA524448 VIE524443:VIE524448 UYI524443:UYI524448 UOM524443:UOM524448 UEQ524443:UEQ524448 TUU524443:TUU524448 TKY524443:TKY524448 TBC524443:TBC524448 SRG524443:SRG524448 SHK524443:SHK524448 RXO524443:RXO524448 RNS524443:RNS524448 RDW524443:RDW524448 QUA524443:QUA524448 QKE524443:QKE524448 QAI524443:QAI524448 PQM524443:PQM524448 PGQ524443:PGQ524448 OWU524443:OWU524448 OMY524443:OMY524448 ODC524443:ODC524448 NTG524443:NTG524448 NJK524443:NJK524448 MZO524443:MZO524448 MPS524443:MPS524448 MFW524443:MFW524448 LWA524443:LWA524448 LME524443:LME524448 LCI524443:LCI524448 KSM524443:KSM524448 KIQ524443:KIQ524448 JYU524443:JYU524448 JOY524443:JOY524448 JFC524443:JFC524448 IVG524443:IVG524448 ILK524443:ILK524448 IBO524443:IBO524448 HRS524443:HRS524448 HHW524443:HHW524448 GYA524443:GYA524448 GOE524443:GOE524448 GEI524443:GEI524448 FUM524443:FUM524448 FKQ524443:FKQ524448 FAU524443:FAU524448 EQY524443:EQY524448 EHC524443:EHC524448 DXG524443:DXG524448 DNK524443:DNK524448 DDO524443:DDO524448 CTS524443:CTS524448 CJW524443:CJW524448 CAA524443:CAA524448 BQE524443:BQE524448 BGI524443:BGI524448 AWM524443:AWM524448 AMQ524443:AMQ524448 ACU524443:ACU524448 SY524443:SY524448 JC524443:JC524448 D524443:E524448 WVO458907:WVO458912 WLS458907:WLS458912 WBW458907:WBW458912 VSA458907:VSA458912 VIE458907:VIE458912 UYI458907:UYI458912 UOM458907:UOM458912 UEQ458907:UEQ458912 TUU458907:TUU458912 TKY458907:TKY458912 TBC458907:TBC458912 SRG458907:SRG458912 SHK458907:SHK458912 RXO458907:RXO458912 RNS458907:RNS458912 RDW458907:RDW458912 QUA458907:QUA458912 QKE458907:QKE458912 QAI458907:QAI458912 PQM458907:PQM458912 PGQ458907:PGQ458912 OWU458907:OWU458912 OMY458907:OMY458912 ODC458907:ODC458912 NTG458907:NTG458912 NJK458907:NJK458912 MZO458907:MZO458912 MPS458907:MPS458912 MFW458907:MFW458912 LWA458907:LWA458912 LME458907:LME458912 LCI458907:LCI458912 KSM458907:KSM458912 KIQ458907:KIQ458912 JYU458907:JYU458912 JOY458907:JOY458912 JFC458907:JFC458912 IVG458907:IVG458912 ILK458907:ILK458912 IBO458907:IBO458912 HRS458907:HRS458912 HHW458907:HHW458912 GYA458907:GYA458912 GOE458907:GOE458912 GEI458907:GEI458912 FUM458907:FUM458912 FKQ458907:FKQ458912 FAU458907:FAU458912 EQY458907:EQY458912 EHC458907:EHC458912 DXG458907:DXG458912 DNK458907:DNK458912 DDO458907:DDO458912 CTS458907:CTS458912 CJW458907:CJW458912 CAA458907:CAA458912 BQE458907:BQE458912 BGI458907:BGI458912 AWM458907:AWM458912 AMQ458907:AMQ458912 ACU458907:ACU458912 SY458907:SY458912 JC458907:JC458912 D458907:E458912 WVO393371:WVO393376 WLS393371:WLS393376 WBW393371:WBW393376 VSA393371:VSA393376 VIE393371:VIE393376 UYI393371:UYI393376 UOM393371:UOM393376 UEQ393371:UEQ393376 TUU393371:TUU393376 TKY393371:TKY393376 TBC393371:TBC393376 SRG393371:SRG393376 SHK393371:SHK393376 RXO393371:RXO393376 RNS393371:RNS393376 RDW393371:RDW393376 QUA393371:QUA393376 QKE393371:QKE393376 QAI393371:QAI393376 PQM393371:PQM393376 PGQ393371:PGQ393376 OWU393371:OWU393376 OMY393371:OMY393376 ODC393371:ODC393376 NTG393371:NTG393376 NJK393371:NJK393376 MZO393371:MZO393376 MPS393371:MPS393376 MFW393371:MFW393376 LWA393371:LWA393376 LME393371:LME393376 LCI393371:LCI393376 KSM393371:KSM393376 KIQ393371:KIQ393376 JYU393371:JYU393376 JOY393371:JOY393376 JFC393371:JFC393376 IVG393371:IVG393376 ILK393371:ILK393376 IBO393371:IBO393376 HRS393371:HRS393376 HHW393371:HHW393376 GYA393371:GYA393376 GOE393371:GOE393376 GEI393371:GEI393376 FUM393371:FUM393376 FKQ393371:FKQ393376 FAU393371:FAU393376 EQY393371:EQY393376 EHC393371:EHC393376 DXG393371:DXG393376 DNK393371:DNK393376 DDO393371:DDO393376 CTS393371:CTS393376 CJW393371:CJW393376 CAA393371:CAA393376 BQE393371:BQE393376 BGI393371:BGI393376 AWM393371:AWM393376 AMQ393371:AMQ393376 ACU393371:ACU393376 SY393371:SY393376 JC393371:JC393376 D393371:E393376 WVO327835:WVO327840 WLS327835:WLS327840 WBW327835:WBW327840 VSA327835:VSA327840 VIE327835:VIE327840 UYI327835:UYI327840 UOM327835:UOM327840 UEQ327835:UEQ327840 TUU327835:TUU327840 TKY327835:TKY327840 TBC327835:TBC327840 SRG327835:SRG327840 SHK327835:SHK327840 RXO327835:RXO327840 RNS327835:RNS327840 RDW327835:RDW327840 QUA327835:QUA327840 QKE327835:QKE327840 QAI327835:QAI327840 PQM327835:PQM327840 PGQ327835:PGQ327840 OWU327835:OWU327840 OMY327835:OMY327840 ODC327835:ODC327840 NTG327835:NTG327840 NJK327835:NJK327840 MZO327835:MZO327840 MPS327835:MPS327840 MFW327835:MFW327840 LWA327835:LWA327840 LME327835:LME327840 LCI327835:LCI327840 KSM327835:KSM327840 KIQ327835:KIQ327840 JYU327835:JYU327840 JOY327835:JOY327840 JFC327835:JFC327840 IVG327835:IVG327840 ILK327835:ILK327840 IBO327835:IBO327840 HRS327835:HRS327840 HHW327835:HHW327840 GYA327835:GYA327840 GOE327835:GOE327840 GEI327835:GEI327840 FUM327835:FUM327840 FKQ327835:FKQ327840 FAU327835:FAU327840 EQY327835:EQY327840 EHC327835:EHC327840 DXG327835:DXG327840 DNK327835:DNK327840 DDO327835:DDO327840 CTS327835:CTS327840 CJW327835:CJW327840 CAA327835:CAA327840 BQE327835:BQE327840 BGI327835:BGI327840 AWM327835:AWM327840 AMQ327835:AMQ327840 ACU327835:ACU327840 SY327835:SY327840 JC327835:JC327840 D327835:E327840 WVO262299:WVO262304 WLS262299:WLS262304 WBW262299:WBW262304 VSA262299:VSA262304 VIE262299:VIE262304 UYI262299:UYI262304 UOM262299:UOM262304 UEQ262299:UEQ262304 TUU262299:TUU262304 TKY262299:TKY262304 TBC262299:TBC262304 SRG262299:SRG262304 SHK262299:SHK262304 RXO262299:RXO262304 RNS262299:RNS262304 RDW262299:RDW262304 QUA262299:QUA262304 QKE262299:QKE262304 QAI262299:QAI262304 PQM262299:PQM262304 PGQ262299:PGQ262304 OWU262299:OWU262304 OMY262299:OMY262304 ODC262299:ODC262304 NTG262299:NTG262304 NJK262299:NJK262304 MZO262299:MZO262304 MPS262299:MPS262304 MFW262299:MFW262304 LWA262299:LWA262304 LME262299:LME262304 LCI262299:LCI262304 KSM262299:KSM262304 KIQ262299:KIQ262304 JYU262299:JYU262304 JOY262299:JOY262304 JFC262299:JFC262304 IVG262299:IVG262304 ILK262299:ILK262304 IBO262299:IBO262304 HRS262299:HRS262304 HHW262299:HHW262304 GYA262299:GYA262304 GOE262299:GOE262304 GEI262299:GEI262304 FUM262299:FUM262304 FKQ262299:FKQ262304 FAU262299:FAU262304 EQY262299:EQY262304 EHC262299:EHC262304 DXG262299:DXG262304 DNK262299:DNK262304 DDO262299:DDO262304 CTS262299:CTS262304 CJW262299:CJW262304 CAA262299:CAA262304 BQE262299:BQE262304 BGI262299:BGI262304 AWM262299:AWM262304 AMQ262299:AMQ262304 ACU262299:ACU262304 SY262299:SY262304 JC262299:JC262304 D262299:E262304 WVO196763:WVO196768 WLS196763:WLS196768 WBW196763:WBW196768 VSA196763:VSA196768 VIE196763:VIE196768 UYI196763:UYI196768 UOM196763:UOM196768 UEQ196763:UEQ196768 TUU196763:TUU196768 TKY196763:TKY196768 TBC196763:TBC196768 SRG196763:SRG196768 SHK196763:SHK196768 RXO196763:RXO196768 RNS196763:RNS196768 RDW196763:RDW196768 QUA196763:QUA196768 QKE196763:QKE196768 QAI196763:QAI196768 PQM196763:PQM196768 PGQ196763:PGQ196768 OWU196763:OWU196768 OMY196763:OMY196768 ODC196763:ODC196768 NTG196763:NTG196768 NJK196763:NJK196768 MZO196763:MZO196768 MPS196763:MPS196768 MFW196763:MFW196768 LWA196763:LWA196768 LME196763:LME196768 LCI196763:LCI196768 KSM196763:KSM196768 KIQ196763:KIQ196768 JYU196763:JYU196768 JOY196763:JOY196768 JFC196763:JFC196768 IVG196763:IVG196768 ILK196763:ILK196768 IBO196763:IBO196768 HRS196763:HRS196768 HHW196763:HHW196768 GYA196763:GYA196768 GOE196763:GOE196768 GEI196763:GEI196768 FUM196763:FUM196768 FKQ196763:FKQ196768 FAU196763:FAU196768 EQY196763:EQY196768 EHC196763:EHC196768 DXG196763:DXG196768 DNK196763:DNK196768 DDO196763:DDO196768 CTS196763:CTS196768 CJW196763:CJW196768 CAA196763:CAA196768 BQE196763:BQE196768 BGI196763:BGI196768 AWM196763:AWM196768 AMQ196763:AMQ196768 ACU196763:ACU196768 SY196763:SY196768 JC196763:JC196768 D196763:E196768 WVO131227:WVO131232 WLS131227:WLS131232 WBW131227:WBW131232 VSA131227:VSA131232 VIE131227:VIE131232 UYI131227:UYI131232 UOM131227:UOM131232 UEQ131227:UEQ131232 TUU131227:TUU131232 TKY131227:TKY131232 TBC131227:TBC131232 SRG131227:SRG131232 SHK131227:SHK131232 RXO131227:RXO131232 RNS131227:RNS131232 RDW131227:RDW131232 QUA131227:QUA131232 QKE131227:QKE131232 QAI131227:QAI131232 PQM131227:PQM131232 PGQ131227:PGQ131232 OWU131227:OWU131232 OMY131227:OMY131232 ODC131227:ODC131232 NTG131227:NTG131232 NJK131227:NJK131232 MZO131227:MZO131232 MPS131227:MPS131232 MFW131227:MFW131232 LWA131227:LWA131232 LME131227:LME131232 LCI131227:LCI131232 KSM131227:KSM131232 KIQ131227:KIQ131232 JYU131227:JYU131232 JOY131227:JOY131232 JFC131227:JFC131232 IVG131227:IVG131232 ILK131227:ILK131232 IBO131227:IBO131232 HRS131227:HRS131232 HHW131227:HHW131232 GYA131227:GYA131232 GOE131227:GOE131232 GEI131227:GEI131232 FUM131227:FUM131232 FKQ131227:FKQ131232 FAU131227:FAU131232 EQY131227:EQY131232 EHC131227:EHC131232 DXG131227:DXG131232 DNK131227:DNK131232 DDO131227:DDO131232 CTS131227:CTS131232 CJW131227:CJW131232 CAA131227:CAA131232 BQE131227:BQE131232 BGI131227:BGI131232 AWM131227:AWM131232 AMQ131227:AMQ131232 ACU131227:ACU131232 SY131227:SY131232 JC131227:JC131232 D131227:E131232 WVO65691:WVO65696 WLS65691:WLS65696 WBW65691:WBW65696 VSA65691:VSA65696 VIE65691:VIE65696 UYI65691:UYI65696 UOM65691:UOM65696 UEQ65691:UEQ65696 TUU65691:TUU65696 TKY65691:TKY65696 TBC65691:TBC65696 SRG65691:SRG65696 SHK65691:SHK65696 RXO65691:RXO65696 RNS65691:RNS65696 RDW65691:RDW65696 QUA65691:QUA65696 QKE65691:QKE65696 QAI65691:QAI65696 PQM65691:PQM65696 PGQ65691:PGQ65696 OWU65691:OWU65696 OMY65691:OMY65696 ODC65691:ODC65696 NTG65691:NTG65696 NJK65691:NJK65696 MZO65691:MZO65696 MPS65691:MPS65696 MFW65691:MFW65696 LWA65691:LWA65696 LME65691:LME65696 LCI65691:LCI65696 KSM65691:KSM65696 KIQ65691:KIQ65696 JYU65691:JYU65696 JOY65691:JOY65696 JFC65691:JFC65696 IVG65691:IVG65696 ILK65691:ILK65696 IBO65691:IBO65696 HRS65691:HRS65696 HHW65691:HHW65696 GYA65691:GYA65696 GOE65691:GOE65696 GEI65691:GEI65696 FUM65691:FUM65696 FKQ65691:FKQ65696 FAU65691:FAU65696 EQY65691:EQY65696 EHC65691:EHC65696 DXG65691:DXG65696 DNK65691:DNK65696 DDO65691:DDO65696 CTS65691:CTS65696 CJW65691:CJW65696 CAA65691:CAA65696 BQE65691:BQE65696 BGI65691:BGI65696 AWM65691:AWM65696 AMQ65691:AMQ65696 ACU65691:ACU65696 SY65691:SY65696 JC65691:JC65696 D65691:E65696 WVO983203:WVO983208 WLS983203:WLS983208 WBW983203:WBW983208 VSA983203:VSA983208 VIE983203:VIE983208 UYI983203:UYI983208 UOM983203:UOM983208 UEQ983203:UEQ983208 TUU983203:TUU983208 TKY983203:TKY983208 TBC983203:TBC983208 SRG983203:SRG983208 SHK983203:SHK983208 RXO983203:RXO983208 RNS983203:RNS983208 RDW983203:RDW983208 QUA983203:QUA983208 QKE983203:QKE983208 QAI983203:QAI983208 PQM983203:PQM983208 PGQ983203:PGQ983208 OWU983203:OWU983208 OMY983203:OMY983208 ODC983203:ODC983208 NTG983203:NTG983208 NJK983203:NJK983208 MZO983203:MZO983208 MPS983203:MPS983208 MFW983203:MFW983208 LWA983203:LWA983208 LME983203:LME983208 LCI983203:LCI983208 KSM983203:KSM983208 KIQ983203:KIQ983208 JYU983203:JYU983208 JOY983203:JOY983208 JFC983203:JFC983208 IVG983203:IVG983208 ILK983203:ILK983208 IBO983203:IBO983208 HRS983203:HRS983208 HHW983203:HHW983208 GYA983203:GYA983208 GOE983203:GOE983208 GEI983203:GEI983208 FUM983203:FUM983208 FKQ983203:FKQ983208 FAU983203:FAU983208 EQY983203:EQY983208 EHC983203:EHC983208 DXG983203:DXG983208 DNK983203:DNK983208 DDO983203:DDO983208 CTS983203:CTS983208 CJW983203:CJW983208 CAA983203:CAA983208 BQE983203:BQE983208 BGI983203:BGI983208 AWM983203:AWM983208 AMQ983203:AMQ983208 ACU983203:ACU983208 SY983203:SY983208 JC983203:JC983208 D983203:E983208 WVO917667:WVO917672 WLS917667:WLS917672 WBW917667:WBW917672 VSA917667:VSA917672 VIE917667:VIE917672 UYI917667:UYI917672 UOM917667:UOM917672 UEQ917667:UEQ917672 TUU917667:TUU917672 TKY917667:TKY917672 TBC917667:TBC917672 SRG917667:SRG917672 SHK917667:SHK917672 RXO917667:RXO917672 RNS917667:RNS917672 RDW917667:RDW917672 QUA917667:QUA917672 QKE917667:QKE917672 QAI917667:QAI917672 PQM917667:PQM917672 PGQ917667:PGQ917672 OWU917667:OWU917672 OMY917667:OMY917672 ODC917667:ODC917672 NTG917667:NTG917672 NJK917667:NJK917672 MZO917667:MZO917672 MPS917667:MPS917672 MFW917667:MFW917672 LWA917667:LWA917672 LME917667:LME917672 LCI917667:LCI917672 KSM917667:KSM917672 KIQ917667:KIQ917672 JYU917667:JYU917672 JOY917667:JOY917672 JFC917667:JFC917672 IVG917667:IVG917672 ILK917667:ILK917672 IBO917667:IBO917672 HRS917667:HRS917672 HHW917667:HHW917672 GYA917667:GYA917672 GOE917667:GOE917672 GEI917667:GEI917672 FUM917667:FUM917672 FKQ917667:FKQ917672 FAU917667:FAU917672 EQY917667:EQY917672 EHC917667:EHC917672 DXG917667:DXG917672 DNK917667:DNK917672 DDO917667:DDO917672 CTS917667:CTS917672 CJW917667:CJW917672 CAA917667:CAA917672 BQE917667:BQE917672 BGI917667:BGI917672 AWM917667:AWM917672 AMQ917667:AMQ917672 ACU917667:ACU917672 SY917667:SY917672 JC917667:JC917672 D917667:E917672 WVO852131:WVO852136 WLS852131:WLS852136 WBW852131:WBW852136 VSA852131:VSA852136 VIE852131:VIE852136 UYI852131:UYI852136 UOM852131:UOM852136 UEQ852131:UEQ852136 TUU852131:TUU852136 TKY852131:TKY852136 TBC852131:TBC852136 SRG852131:SRG852136 SHK852131:SHK852136 RXO852131:RXO852136 RNS852131:RNS852136 RDW852131:RDW852136 QUA852131:QUA852136 QKE852131:QKE852136 QAI852131:QAI852136 PQM852131:PQM852136 PGQ852131:PGQ852136 OWU852131:OWU852136 OMY852131:OMY852136 ODC852131:ODC852136 NTG852131:NTG852136 NJK852131:NJK852136 MZO852131:MZO852136 MPS852131:MPS852136 MFW852131:MFW852136 LWA852131:LWA852136 LME852131:LME852136 LCI852131:LCI852136 KSM852131:KSM852136 KIQ852131:KIQ852136 JYU852131:JYU852136 JOY852131:JOY852136 JFC852131:JFC852136 IVG852131:IVG852136 ILK852131:ILK852136 IBO852131:IBO852136 HRS852131:HRS852136 HHW852131:HHW852136 GYA852131:GYA852136 GOE852131:GOE852136 GEI852131:GEI852136 FUM852131:FUM852136 FKQ852131:FKQ852136 FAU852131:FAU852136 EQY852131:EQY852136 EHC852131:EHC852136 DXG852131:DXG852136 DNK852131:DNK852136 DDO852131:DDO852136 CTS852131:CTS852136 CJW852131:CJW852136 CAA852131:CAA852136 BQE852131:BQE852136 BGI852131:BGI852136 AWM852131:AWM852136 AMQ852131:AMQ852136 ACU852131:ACU852136 SY852131:SY852136 JC852131:JC852136 D852131:E852136 WVO786595:WVO786600 WLS786595:WLS786600 WBW786595:WBW786600 VSA786595:VSA786600 VIE786595:VIE786600 UYI786595:UYI786600 UOM786595:UOM786600 UEQ786595:UEQ786600 TUU786595:TUU786600 TKY786595:TKY786600 TBC786595:TBC786600 SRG786595:SRG786600 SHK786595:SHK786600 RXO786595:RXO786600 RNS786595:RNS786600 RDW786595:RDW786600 QUA786595:QUA786600 QKE786595:QKE786600 QAI786595:QAI786600 PQM786595:PQM786600 PGQ786595:PGQ786600 OWU786595:OWU786600 OMY786595:OMY786600 ODC786595:ODC786600 NTG786595:NTG786600 NJK786595:NJK786600 MZO786595:MZO786600 MPS786595:MPS786600 MFW786595:MFW786600 LWA786595:LWA786600 LME786595:LME786600 LCI786595:LCI786600 KSM786595:KSM786600 KIQ786595:KIQ786600 JYU786595:JYU786600 JOY786595:JOY786600 JFC786595:JFC786600 IVG786595:IVG786600 ILK786595:ILK786600 IBO786595:IBO786600 HRS786595:HRS786600 HHW786595:HHW786600 GYA786595:GYA786600 GOE786595:GOE786600 GEI786595:GEI786600 FUM786595:FUM786600 FKQ786595:FKQ786600 FAU786595:FAU786600 EQY786595:EQY786600 EHC786595:EHC786600 DXG786595:DXG786600 DNK786595:DNK786600 DDO786595:DDO786600 CTS786595:CTS786600 CJW786595:CJW786600 CAA786595:CAA786600 BQE786595:BQE786600 BGI786595:BGI786600 AWM786595:AWM786600 AMQ786595:AMQ786600 ACU786595:ACU786600 SY786595:SY786600 JC786595:JC786600 D786595:E786600 WVO721059:WVO721064 WLS721059:WLS721064 WBW721059:WBW721064 VSA721059:VSA721064 VIE721059:VIE721064 UYI721059:UYI721064 UOM721059:UOM721064 UEQ721059:UEQ721064 TUU721059:TUU721064 TKY721059:TKY721064 TBC721059:TBC721064 SRG721059:SRG721064 SHK721059:SHK721064 RXO721059:RXO721064 RNS721059:RNS721064 RDW721059:RDW721064 QUA721059:QUA721064 QKE721059:QKE721064 QAI721059:QAI721064 PQM721059:PQM721064 PGQ721059:PGQ721064 OWU721059:OWU721064 OMY721059:OMY721064 ODC721059:ODC721064 NTG721059:NTG721064 NJK721059:NJK721064 MZO721059:MZO721064 MPS721059:MPS721064 MFW721059:MFW721064 LWA721059:LWA721064 LME721059:LME721064 LCI721059:LCI721064 KSM721059:KSM721064 KIQ721059:KIQ721064 JYU721059:JYU721064 JOY721059:JOY721064 JFC721059:JFC721064 IVG721059:IVG721064 ILK721059:ILK721064 IBO721059:IBO721064 HRS721059:HRS721064 HHW721059:HHW721064 GYA721059:GYA721064 GOE721059:GOE721064 GEI721059:GEI721064 FUM721059:FUM721064 FKQ721059:FKQ721064 FAU721059:FAU721064 EQY721059:EQY721064 EHC721059:EHC721064 DXG721059:DXG721064 DNK721059:DNK721064 DDO721059:DDO721064 CTS721059:CTS721064 CJW721059:CJW721064 CAA721059:CAA721064 BQE721059:BQE721064 BGI721059:BGI721064 AWM721059:AWM721064 AMQ721059:AMQ721064 ACU721059:ACU721064 SY721059:SY721064 JC721059:JC721064 D721059:E721064 WVO655523:WVO655528 WLS655523:WLS655528 WBW655523:WBW655528 VSA655523:VSA655528 VIE655523:VIE655528 UYI655523:UYI655528 UOM655523:UOM655528 UEQ655523:UEQ655528 TUU655523:TUU655528 TKY655523:TKY655528 TBC655523:TBC655528 SRG655523:SRG655528 SHK655523:SHK655528 RXO655523:RXO655528 RNS655523:RNS655528 RDW655523:RDW655528 QUA655523:QUA655528 QKE655523:QKE655528 QAI655523:QAI655528 PQM655523:PQM655528 PGQ655523:PGQ655528 OWU655523:OWU655528 OMY655523:OMY655528 ODC655523:ODC655528 NTG655523:NTG655528 NJK655523:NJK655528 MZO655523:MZO655528 MPS655523:MPS655528 MFW655523:MFW655528 LWA655523:LWA655528 LME655523:LME655528 LCI655523:LCI655528 KSM655523:KSM655528 KIQ655523:KIQ655528 JYU655523:JYU655528 JOY655523:JOY655528 JFC655523:JFC655528 IVG655523:IVG655528 ILK655523:ILK655528 IBO655523:IBO655528 HRS655523:HRS655528 HHW655523:HHW655528 GYA655523:GYA655528 GOE655523:GOE655528 GEI655523:GEI655528 FUM655523:FUM655528 FKQ655523:FKQ655528 FAU655523:FAU655528 EQY655523:EQY655528 EHC655523:EHC655528 DXG655523:DXG655528 DNK655523:DNK655528 DDO655523:DDO655528 CTS655523:CTS655528 CJW655523:CJW655528 CAA655523:CAA655528 BQE655523:BQE655528 BGI655523:BGI655528 AWM655523:AWM655528 AMQ655523:AMQ655528 ACU655523:ACU655528 SY655523:SY655528 JC655523:JC655528 D655523:E655528 WVO589987:WVO589992 WLS589987:WLS589992 WBW589987:WBW589992 VSA589987:VSA589992 VIE589987:VIE589992 UYI589987:UYI589992 UOM589987:UOM589992 UEQ589987:UEQ589992 TUU589987:TUU589992 TKY589987:TKY589992 TBC589987:TBC589992 SRG589987:SRG589992 SHK589987:SHK589992 RXO589987:RXO589992 RNS589987:RNS589992 RDW589987:RDW589992 QUA589987:QUA589992 QKE589987:QKE589992 QAI589987:QAI589992 PQM589987:PQM589992 PGQ589987:PGQ589992 OWU589987:OWU589992 OMY589987:OMY589992 ODC589987:ODC589992 NTG589987:NTG589992 NJK589987:NJK589992 MZO589987:MZO589992 MPS589987:MPS589992 MFW589987:MFW589992 LWA589987:LWA589992 LME589987:LME589992 LCI589987:LCI589992 KSM589987:KSM589992 KIQ589987:KIQ589992 JYU589987:JYU589992 JOY589987:JOY589992 JFC589987:JFC589992 IVG589987:IVG589992 ILK589987:ILK589992 IBO589987:IBO589992 HRS589987:HRS589992 HHW589987:HHW589992 GYA589987:GYA589992 GOE589987:GOE589992 GEI589987:GEI589992 FUM589987:FUM589992 FKQ589987:FKQ589992 FAU589987:FAU589992 EQY589987:EQY589992 EHC589987:EHC589992 DXG589987:DXG589992 DNK589987:DNK589992 DDO589987:DDO589992 CTS589987:CTS589992 CJW589987:CJW589992 CAA589987:CAA589992 BQE589987:BQE589992 BGI589987:BGI589992 AWM589987:AWM589992 AMQ589987:AMQ589992 ACU589987:ACU589992 SY589987:SY589992 JC589987:JC589992 D589987:E589992 WVO524451:WVO524456 WLS524451:WLS524456 WBW524451:WBW524456 VSA524451:VSA524456 VIE524451:VIE524456 UYI524451:UYI524456 UOM524451:UOM524456 UEQ524451:UEQ524456 TUU524451:TUU524456 TKY524451:TKY524456 TBC524451:TBC524456 SRG524451:SRG524456 SHK524451:SHK524456 RXO524451:RXO524456 RNS524451:RNS524456 RDW524451:RDW524456 QUA524451:QUA524456 QKE524451:QKE524456 QAI524451:QAI524456 PQM524451:PQM524456 PGQ524451:PGQ524456 OWU524451:OWU524456 OMY524451:OMY524456 ODC524451:ODC524456 NTG524451:NTG524456 NJK524451:NJK524456 MZO524451:MZO524456 MPS524451:MPS524456 MFW524451:MFW524456 LWA524451:LWA524456 LME524451:LME524456 LCI524451:LCI524456 KSM524451:KSM524456 KIQ524451:KIQ524456 JYU524451:JYU524456 JOY524451:JOY524456 JFC524451:JFC524456 IVG524451:IVG524456 ILK524451:ILK524456 IBO524451:IBO524456 HRS524451:HRS524456 HHW524451:HHW524456 GYA524451:GYA524456 GOE524451:GOE524456 GEI524451:GEI524456 FUM524451:FUM524456 FKQ524451:FKQ524456 FAU524451:FAU524456 EQY524451:EQY524456 EHC524451:EHC524456 DXG524451:DXG524456 DNK524451:DNK524456 DDO524451:DDO524456 CTS524451:CTS524456 CJW524451:CJW524456 CAA524451:CAA524456 BQE524451:BQE524456 BGI524451:BGI524456 AWM524451:AWM524456 AMQ524451:AMQ524456 ACU524451:ACU524456 SY524451:SY524456 JC524451:JC524456 D524451:E524456 WVO458915:WVO458920 WLS458915:WLS458920 WBW458915:WBW458920 VSA458915:VSA458920 VIE458915:VIE458920 UYI458915:UYI458920 UOM458915:UOM458920 UEQ458915:UEQ458920 TUU458915:TUU458920 TKY458915:TKY458920 TBC458915:TBC458920 SRG458915:SRG458920 SHK458915:SHK458920 RXO458915:RXO458920 RNS458915:RNS458920 RDW458915:RDW458920 QUA458915:QUA458920 QKE458915:QKE458920 QAI458915:QAI458920 PQM458915:PQM458920 PGQ458915:PGQ458920 OWU458915:OWU458920 OMY458915:OMY458920 ODC458915:ODC458920 NTG458915:NTG458920 NJK458915:NJK458920 MZO458915:MZO458920 MPS458915:MPS458920 MFW458915:MFW458920 LWA458915:LWA458920 LME458915:LME458920 LCI458915:LCI458920 KSM458915:KSM458920 KIQ458915:KIQ458920 JYU458915:JYU458920 JOY458915:JOY458920 JFC458915:JFC458920 IVG458915:IVG458920 ILK458915:ILK458920 IBO458915:IBO458920 HRS458915:HRS458920 HHW458915:HHW458920 GYA458915:GYA458920 GOE458915:GOE458920 GEI458915:GEI458920 FUM458915:FUM458920 FKQ458915:FKQ458920 FAU458915:FAU458920 EQY458915:EQY458920 EHC458915:EHC458920 DXG458915:DXG458920 DNK458915:DNK458920 DDO458915:DDO458920 CTS458915:CTS458920 CJW458915:CJW458920 CAA458915:CAA458920 BQE458915:BQE458920 BGI458915:BGI458920 AWM458915:AWM458920 AMQ458915:AMQ458920 ACU458915:ACU458920 SY458915:SY458920 JC458915:JC458920 D458915:E458920 WVO393379:WVO393384 WLS393379:WLS393384 WBW393379:WBW393384 VSA393379:VSA393384 VIE393379:VIE393384 UYI393379:UYI393384 UOM393379:UOM393384 UEQ393379:UEQ393384 TUU393379:TUU393384 TKY393379:TKY393384 TBC393379:TBC393384 SRG393379:SRG393384 SHK393379:SHK393384 RXO393379:RXO393384 RNS393379:RNS393384 RDW393379:RDW393384 QUA393379:QUA393384 QKE393379:QKE393384 QAI393379:QAI393384 PQM393379:PQM393384 PGQ393379:PGQ393384 OWU393379:OWU393384 OMY393379:OMY393384 ODC393379:ODC393384 NTG393379:NTG393384 NJK393379:NJK393384 MZO393379:MZO393384 MPS393379:MPS393384 MFW393379:MFW393384 LWA393379:LWA393384 LME393379:LME393384 LCI393379:LCI393384 KSM393379:KSM393384 KIQ393379:KIQ393384 JYU393379:JYU393384 JOY393379:JOY393384 JFC393379:JFC393384 IVG393379:IVG393384 ILK393379:ILK393384 IBO393379:IBO393384 HRS393379:HRS393384 HHW393379:HHW393384 GYA393379:GYA393384 GOE393379:GOE393384 GEI393379:GEI393384 FUM393379:FUM393384 FKQ393379:FKQ393384 FAU393379:FAU393384 EQY393379:EQY393384 EHC393379:EHC393384 DXG393379:DXG393384 DNK393379:DNK393384 DDO393379:DDO393384 CTS393379:CTS393384 CJW393379:CJW393384 CAA393379:CAA393384 BQE393379:BQE393384 BGI393379:BGI393384 AWM393379:AWM393384 AMQ393379:AMQ393384 ACU393379:ACU393384 SY393379:SY393384 JC393379:JC393384 D393379:E393384 WVO327843:WVO327848 WLS327843:WLS327848 WBW327843:WBW327848 VSA327843:VSA327848 VIE327843:VIE327848 UYI327843:UYI327848 UOM327843:UOM327848 UEQ327843:UEQ327848 TUU327843:TUU327848 TKY327843:TKY327848 TBC327843:TBC327848 SRG327843:SRG327848 SHK327843:SHK327848 RXO327843:RXO327848 RNS327843:RNS327848 RDW327843:RDW327848 QUA327843:QUA327848 QKE327843:QKE327848 QAI327843:QAI327848 PQM327843:PQM327848 PGQ327843:PGQ327848 OWU327843:OWU327848 OMY327843:OMY327848 ODC327843:ODC327848 NTG327843:NTG327848 NJK327843:NJK327848 MZO327843:MZO327848 MPS327843:MPS327848 MFW327843:MFW327848 LWA327843:LWA327848 LME327843:LME327848 LCI327843:LCI327848 KSM327843:KSM327848 KIQ327843:KIQ327848 JYU327843:JYU327848 JOY327843:JOY327848 JFC327843:JFC327848 IVG327843:IVG327848 ILK327843:ILK327848 IBO327843:IBO327848 HRS327843:HRS327848 HHW327843:HHW327848 GYA327843:GYA327848 GOE327843:GOE327848 GEI327843:GEI327848 FUM327843:FUM327848 FKQ327843:FKQ327848 FAU327843:FAU327848 EQY327843:EQY327848 EHC327843:EHC327848 DXG327843:DXG327848 DNK327843:DNK327848 DDO327843:DDO327848 CTS327843:CTS327848 CJW327843:CJW327848 CAA327843:CAA327848 BQE327843:BQE327848 BGI327843:BGI327848 AWM327843:AWM327848 AMQ327843:AMQ327848 ACU327843:ACU327848 SY327843:SY327848 JC327843:JC327848 D327843:E327848 WVO262307:WVO262312 WLS262307:WLS262312 WBW262307:WBW262312 VSA262307:VSA262312 VIE262307:VIE262312 UYI262307:UYI262312 UOM262307:UOM262312 UEQ262307:UEQ262312 TUU262307:TUU262312 TKY262307:TKY262312 TBC262307:TBC262312 SRG262307:SRG262312 SHK262307:SHK262312 RXO262307:RXO262312 RNS262307:RNS262312 RDW262307:RDW262312 QUA262307:QUA262312 QKE262307:QKE262312 QAI262307:QAI262312 PQM262307:PQM262312 PGQ262307:PGQ262312 OWU262307:OWU262312 OMY262307:OMY262312 ODC262307:ODC262312 NTG262307:NTG262312 NJK262307:NJK262312 MZO262307:MZO262312 MPS262307:MPS262312 MFW262307:MFW262312 LWA262307:LWA262312 LME262307:LME262312 LCI262307:LCI262312 KSM262307:KSM262312 KIQ262307:KIQ262312 JYU262307:JYU262312 JOY262307:JOY262312 JFC262307:JFC262312 IVG262307:IVG262312 ILK262307:ILK262312 IBO262307:IBO262312 HRS262307:HRS262312 HHW262307:HHW262312 GYA262307:GYA262312 GOE262307:GOE262312 GEI262307:GEI262312 FUM262307:FUM262312 FKQ262307:FKQ262312 FAU262307:FAU262312 EQY262307:EQY262312 EHC262307:EHC262312 DXG262307:DXG262312 DNK262307:DNK262312 DDO262307:DDO262312 CTS262307:CTS262312 CJW262307:CJW262312 CAA262307:CAA262312 BQE262307:BQE262312 BGI262307:BGI262312 AWM262307:AWM262312 AMQ262307:AMQ262312 ACU262307:ACU262312 SY262307:SY262312 JC262307:JC262312 D262307:E262312 WVO196771:WVO196776 WLS196771:WLS196776 WBW196771:WBW196776 VSA196771:VSA196776 VIE196771:VIE196776 UYI196771:UYI196776 UOM196771:UOM196776 UEQ196771:UEQ196776 TUU196771:TUU196776 TKY196771:TKY196776 TBC196771:TBC196776 SRG196771:SRG196776 SHK196771:SHK196776 RXO196771:RXO196776 RNS196771:RNS196776 RDW196771:RDW196776 QUA196771:QUA196776 QKE196771:QKE196776 QAI196771:QAI196776 PQM196771:PQM196776 PGQ196771:PGQ196776 OWU196771:OWU196776 OMY196771:OMY196776 ODC196771:ODC196776 NTG196771:NTG196776 NJK196771:NJK196776 MZO196771:MZO196776 MPS196771:MPS196776 MFW196771:MFW196776 LWA196771:LWA196776 LME196771:LME196776 LCI196771:LCI196776 KSM196771:KSM196776 KIQ196771:KIQ196776 JYU196771:JYU196776 JOY196771:JOY196776 JFC196771:JFC196776 IVG196771:IVG196776 ILK196771:ILK196776 IBO196771:IBO196776 HRS196771:HRS196776 HHW196771:HHW196776 GYA196771:GYA196776 GOE196771:GOE196776 GEI196771:GEI196776 FUM196771:FUM196776 FKQ196771:FKQ196776 FAU196771:FAU196776 EQY196771:EQY196776 EHC196771:EHC196776 DXG196771:DXG196776 DNK196771:DNK196776 DDO196771:DDO196776 CTS196771:CTS196776 CJW196771:CJW196776 CAA196771:CAA196776 BQE196771:BQE196776 BGI196771:BGI196776 AWM196771:AWM196776 AMQ196771:AMQ196776 ACU196771:ACU196776 SY196771:SY196776 JC196771:JC196776 D196771:E196776 WVO131235:WVO131240 WLS131235:WLS131240 WBW131235:WBW131240 VSA131235:VSA131240 VIE131235:VIE131240 UYI131235:UYI131240 UOM131235:UOM131240 UEQ131235:UEQ131240 TUU131235:TUU131240 TKY131235:TKY131240 TBC131235:TBC131240 SRG131235:SRG131240 SHK131235:SHK131240 RXO131235:RXO131240 RNS131235:RNS131240 RDW131235:RDW131240 QUA131235:QUA131240 QKE131235:QKE131240 QAI131235:QAI131240 PQM131235:PQM131240 PGQ131235:PGQ131240 OWU131235:OWU131240 OMY131235:OMY131240 ODC131235:ODC131240 NTG131235:NTG131240 NJK131235:NJK131240 MZO131235:MZO131240 MPS131235:MPS131240 MFW131235:MFW131240 LWA131235:LWA131240 LME131235:LME131240 LCI131235:LCI131240 KSM131235:KSM131240 KIQ131235:KIQ131240 JYU131235:JYU131240 JOY131235:JOY131240 JFC131235:JFC131240 IVG131235:IVG131240 ILK131235:ILK131240 IBO131235:IBO131240 HRS131235:HRS131240 HHW131235:HHW131240 GYA131235:GYA131240 GOE131235:GOE131240 GEI131235:GEI131240 FUM131235:FUM131240 FKQ131235:FKQ131240 FAU131235:FAU131240 EQY131235:EQY131240 EHC131235:EHC131240 DXG131235:DXG131240 DNK131235:DNK131240 DDO131235:DDO131240 CTS131235:CTS131240 CJW131235:CJW131240 CAA131235:CAA131240 BQE131235:BQE131240 BGI131235:BGI131240 AWM131235:AWM131240 AMQ131235:AMQ131240 ACU131235:ACU131240 SY131235:SY131240 JC131235:JC131240 D131235:E131240 WVO65699:WVO65704 WLS65699:WLS65704 WBW65699:WBW65704 VSA65699:VSA65704 VIE65699:VIE65704 UYI65699:UYI65704 UOM65699:UOM65704 UEQ65699:UEQ65704 TUU65699:TUU65704 TKY65699:TKY65704 TBC65699:TBC65704 SRG65699:SRG65704 SHK65699:SHK65704 RXO65699:RXO65704 RNS65699:RNS65704 RDW65699:RDW65704 QUA65699:QUA65704 QKE65699:QKE65704 QAI65699:QAI65704 PQM65699:PQM65704 PGQ65699:PGQ65704 OWU65699:OWU65704 OMY65699:OMY65704 ODC65699:ODC65704 NTG65699:NTG65704 NJK65699:NJK65704 MZO65699:MZO65704 MPS65699:MPS65704 MFW65699:MFW65704 LWA65699:LWA65704 LME65699:LME65704 LCI65699:LCI65704 KSM65699:KSM65704 KIQ65699:KIQ65704 JYU65699:JYU65704 JOY65699:JOY65704 JFC65699:JFC65704 IVG65699:IVG65704 ILK65699:ILK65704 IBO65699:IBO65704 HRS65699:HRS65704 HHW65699:HHW65704 GYA65699:GYA65704 GOE65699:GOE65704 GEI65699:GEI65704 FUM65699:FUM65704 FKQ65699:FKQ65704 FAU65699:FAU65704 EQY65699:EQY65704 EHC65699:EHC65704 DXG65699:DXG65704 DNK65699:DNK65704 DDO65699:DDO65704 CTS65699:CTS65704 CJW65699:CJW65704 CAA65699:CAA65704 BQE65699:BQE65704 BGI65699:BGI65704 AWM65699:AWM65704 AMQ65699:AMQ65704 ACU65699:ACU65704 SY65699:SY65704 JC65699:JC65704 D65699:E65704 WVO983211:WVO983216 WLS983211:WLS983216 WBW983211:WBW983216 VSA983211:VSA983216 VIE983211:VIE983216 UYI983211:UYI983216 UOM983211:UOM983216 UEQ983211:UEQ983216 TUU983211:TUU983216 TKY983211:TKY983216 TBC983211:TBC983216 SRG983211:SRG983216 SHK983211:SHK983216 RXO983211:RXO983216 RNS983211:RNS983216 RDW983211:RDW983216 QUA983211:QUA983216 QKE983211:QKE983216 QAI983211:QAI983216 PQM983211:PQM983216 PGQ983211:PGQ983216 OWU983211:OWU983216 OMY983211:OMY983216 ODC983211:ODC983216 NTG983211:NTG983216 NJK983211:NJK983216 MZO983211:MZO983216 MPS983211:MPS983216 MFW983211:MFW983216 LWA983211:LWA983216 LME983211:LME983216 LCI983211:LCI983216 KSM983211:KSM983216 KIQ983211:KIQ983216 JYU983211:JYU983216 JOY983211:JOY983216 JFC983211:JFC983216 IVG983211:IVG983216 ILK983211:ILK983216 IBO983211:IBO983216 HRS983211:HRS983216 HHW983211:HHW983216 GYA983211:GYA983216 GOE983211:GOE983216 GEI983211:GEI983216 FUM983211:FUM983216 FKQ983211:FKQ983216 FAU983211:FAU983216 EQY983211:EQY983216 EHC983211:EHC983216 DXG983211:DXG983216 DNK983211:DNK983216 DDO983211:DDO983216 CTS983211:CTS983216 CJW983211:CJW983216 CAA983211:CAA983216 BQE983211:BQE983216 BGI983211:BGI983216 AWM983211:AWM983216 AMQ983211:AMQ983216 ACU983211:ACU983216 SY983211:SY983216 JC983211:JC983216 D983211:E983216 WVO917675:WVO917680 WLS917675:WLS917680 WBW917675:WBW917680 VSA917675:VSA917680 VIE917675:VIE917680 UYI917675:UYI917680 UOM917675:UOM917680 UEQ917675:UEQ917680 TUU917675:TUU917680 TKY917675:TKY917680 TBC917675:TBC917680 SRG917675:SRG917680 SHK917675:SHK917680 RXO917675:RXO917680 RNS917675:RNS917680 RDW917675:RDW917680 QUA917675:QUA917680 QKE917675:QKE917680 QAI917675:QAI917680 PQM917675:PQM917680 PGQ917675:PGQ917680 OWU917675:OWU917680 OMY917675:OMY917680 ODC917675:ODC917680 NTG917675:NTG917680 NJK917675:NJK917680 MZO917675:MZO917680 MPS917675:MPS917680 MFW917675:MFW917680 LWA917675:LWA917680 LME917675:LME917680 LCI917675:LCI917680 KSM917675:KSM917680 KIQ917675:KIQ917680 JYU917675:JYU917680 JOY917675:JOY917680 JFC917675:JFC917680 IVG917675:IVG917680 ILK917675:ILK917680 IBO917675:IBO917680 HRS917675:HRS917680 HHW917675:HHW917680 GYA917675:GYA917680 GOE917675:GOE917680 GEI917675:GEI917680 FUM917675:FUM917680 FKQ917675:FKQ917680 FAU917675:FAU917680 EQY917675:EQY917680 EHC917675:EHC917680 DXG917675:DXG917680 DNK917675:DNK917680 DDO917675:DDO917680 CTS917675:CTS917680 CJW917675:CJW917680 CAA917675:CAA917680 BQE917675:BQE917680 BGI917675:BGI917680 AWM917675:AWM917680 AMQ917675:AMQ917680 ACU917675:ACU917680 SY917675:SY917680 JC917675:JC917680 D917675:E917680 WVO852139:WVO852144 WLS852139:WLS852144 WBW852139:WBW852144 VSA852139:VSA852144 VIE852139:VIE852144 UYI852139:UYI852144 UOM852139:UOM852144 UEQ852139:UEQ852144 TUU852139:TUU852144 TKY852139:TKY852144 TBC852139:TBC852144 SRG852139:SRG852144 SHK852139:SHK852144 RXO852139:RXO852144 RNS852139:RNS852144 RDW852139:RDW852144 QUA852139:QUA852144 QKE852139:QKE852144 QAI852139:QAI852144 PQM852139:PQM852144 PGQ852139:PGQ852144 OWU852139:OWU852144 OMY852139:OMY852144 ODC852139:ODC852144 NTG852139:NTG852144 NJK852139:NJK852144 MZO852139:MZO852144 MPS852139:MPS852144 MFW852139:MFW852144 LWA852139:LWA852144 LME852139:LME852144 LCI852139:LCI852144 KSM852139:KSM852144 KIQ852139:KIQ852144 JYU852139:JYU852144 JOY852139:JOY852144 JFC852139:JFC852144 IVG852139:IVG852144 ILK852139:ILK852144 IBO852139:IBO852144 HRS852139:HRS852144 HHW852139:HHW852144 GYA852139:GYA852144 GOE852139:GOE852144 GEI852139:GEI852144 FUM852139:FUM852144 FKQ852139:FKQ852144 FAU852139:FAU852144 EQY852139:EQY852144 EHC852139:EHC852144 DXG852139:DXG852144 DNK852139:DNK852144 DDO852139:DDO852144 CTS852139:CTS852144 CJW852139:CJW852144 CAA852139:CAA852144 BQE852139:BQE852144 BGI852139:BGI852144 AWM852139:AWM852144 AMQ852139:AMQ852144 ACU852139:ACU852144 SY852139:SY852144 JC852139:JC852144 D852139:E852144 WVO786603:WVO786608 WLS786603:WLS786608 WBW786603:WBW786608 VSA786603:VSA786608 VIE786603:VIE786608 UYI786603:UYI786608 UOM786603:UOM786608 UEQ786603:UEQ786608 TUU786603:TUU786608 TKY786603:TKY786608 TBC786603:TBC786608 SRG786603:SRG786608 SHK786603:SHK786608 RXO786603:RXO786608 RNS786603:RNS786608 RDW786603:RDW786608 QUA786603:QUA786608 QKE786603:QKE786608 QAI786603:QAI786608 PQM786603:PQM786608 PGQ786603:PGQ786608 OWU786603:OWU786608 OMY786603:OMY786608 ODC786603:ODC786608 NTG786603:NTG786608 NJK786603:NJK786608 MZO786603:MZO786608 MPS786603:MPS786608 MFW786603:MFW786608 LWA786603:LWA786608 LME786603:LME786608 LCI786603:LCI786608 KSM786603:KSM786608 KIQ786603:KIQ786608 JYU786603:JYU786608 JOY786603:JOY786608 JFC786603:JFC786608 IVG786603:IVG786608 ILK786603:ILK786608 IBO786603:IBO786608 HRS786603:HRS786608 HHW786603:HHW786608 GYA786603:GYA786608 GOE786603:GOE786608 GEI786603:GEI786608 FUM786603:FUM786608 FKQ786603:FKQ786608 FAU786603:FAU786608 EQY786603:EQY786608 EHC786603:EHC786608 DXG786603:DXG786608 DNK786603:DNK786608 DDO786603:DDO786608 CTS786603:CTS786608 CJW786603:CJW786608 CAA786603:CAA786608 BQE786603:BQE786608 BGI786603:BGI786608 AWM786603:AWM786608 AMQ786603:AMQ786608 ACU786603:ACU786608 SY786603:SY786608 JC786603:JC786608 D786603:E786608 WVO721067:WVO721072 WLS721067:WLS721072 WBW721067:WBW721072 VSA721067:VSA721072 VIE721067:VIE721072 UYI721067:UYI721072 UOM721067:UOM721072 UEQ721067:UEQ721072 TUU721067:TUU721072 TKY721067:TKY721072 TBC721067:TBC721072 SRG721067:SRG721072 SHK721067:SHK721072 RXO721067:RXO721072 RNS721067:RNS721072 RDW721067:RDW721072 QUA721067:QUA721072 QKE721067:QKE721072 QAI721067:QAI721072 PQM721067:PQM721072 PGQ721067:PGQ721072 OWU721067:OWU721072 OMY721067:OMY721072 ODC721067:ODC721072 NTG721067:NTG721072 NJK721067:NJK721072 MZO721067:MZO721072 MPS721067:MPS721072 MFW721067:MFW721072 LWA721067:LWA721072 LME721067:LME721072 LCI721067:LCI721072 KSM721067:KSM721072 KIQ721067:KIQ721072 JYU721067:JYU721072 JOY721067:JOY721072 JFC721067:JFC721072 IVG721067:IVG721072 ILK721067:ILK721072 IBO721067:IBO721072 HRS721067:HRS721072 HHW721067:HHW721072 GYA721067:GYA721072 GOE721067:GOE721072 GEI721067:GEI721072 FUM721067:FUM721072 FKQ721067:FKQ721072 FAU721067:FAU721072 EQY721067:EQY721072 EHC721067:EHC721072 DXG721067:DXG721072 DNK721067:DNK721072 DDO721067:DDO721072 CTS721067:CTS721072 CJW721067:CJW721072 CAA721067:CAA721072 BQE721067:BQE721072 BGI721067:BGI721072 AWM721067:AWM721072 AMQ721067:AMQ721072 ACU721067:ACU721072 SY721067:SY721072 JC721067:JC721072 D721067:E721072 WVO655531:WVO655536 WLS655531:WLS655536 WBW655531:WBW655536 VSA655531:VSA655536 VIE655531:VIE655536 UYI655531:UYI655536 UOM655531:UOM655536 UEQ655531:UEQ655536 TUU655531:TUU655536 TKY655531:TKY655536 TBC655531:TBC655536 SRG655531:SRG655536 SHK655531:SHK655536 RXO655531:RXO655536 RNS655531:RNS655536 RDW655531:RDW655536 QUA655531:QUA655536 QKE655531:QKE655536 QAI655531:QAI655536 PQM655531:PQM655536 PGQ655531:PGQ655536 OWU655531:OWU655536 OMY655531:OMY655536 ODC655531:ODC655536 NTG655531:NTG655536 NJK655531:NJK655536 MZO655531:MZO655536 MPS655531:MPS655536 MFW655531:MFW655536 LWA655531:LWA655536 LME655531:LME655536 LCI655531:LCI655536 KSM655531:KSM655536 KIQ655531:KIQ655536 JYU655531:JYU655536 JOY655531:JOY655536 JFC655531:JFC655536 IVG655531:IVG655536 ILK655531:ILK655536 IBO655531:IBO655536 HRS655531:HRS655536 HHW655531:HHW655536 GYA655531:GYA655536 GOE655531:GOE655536 GEI655531:GEI655536 FUM655531:FUM655536 FKQ655531:FKQ655536 FAU655531:FAU655536 EQY655531:EQY655536 EHC655531:EHC655536 DXG655531:DXG655536 DNK655531:DNK655536 DDO655531:DDO655536 CTS655531:CTS655536 CJW655531:CJW655536 CAA655531:CAA655536 BQE655531:BQE655536 BGI655531:BGI655536 AWM655531:AWM655536 AMQ655531:AMQ655536 ACU655531:ACU655536 SY655531:SY655536 JC655531:JC655536 D655531:E655536 WVO589995:WVO590000 WLS589995:WLS590000 WBW589995:WBW590000 VSA589995:VSA590000 VIE589995:VIE590000 UYI589995:UYI590000 UOM589995:UOM590000 UEQ589995:UEQ590000 TUU589995:TUU590000 TKY589995:TKY590000 TBC589995:TBC590000 SRG589995:SRG590000 SHK589995:SHK590000 RXO589995:RXO590000 RNS589995:RNS590000 RDW589995:RDW590000 QUA589995:QUA590000 QKE589995:QKE590000 QAI589995:QAI590000 PQM589995:PQM590000 PGQ589995:PGQ590000 OWU589995:OWU590000 OMY589995:OMY590000 ODC589995:ODC590000 NTG589995:NTG590000 NJK589995:NJK590000 MZO589995:MZO590000 MPS589995:MPS590000 MFW589995:MFW590000 LWA589995:LWA590000 LME589995:LME590000 LCI589995:LCI590000 KSM589995:KSM590000 KIQ589995:KIQ590000 JYU589995:JYU590000 JOY589995:JOY590000 JFC589995:JFC590000 IVG589995:IVG590000 ILK589995:ILK590000 IBO589995:IBO590000 HRS589995:HRS590000 HHW589995:HHW590000 GYA589995:GYA590000 GOE589995:GOE590000 GEI589995:GEI590000 FUM589995:FUM590000 FKQ589995:FKQ590000 FAU589995:FAU590000 EQY589995:EQY590000 EHC589995:EHC590000 DXG589995:DXG590000 DNK589995:DNK590000 DDO589995:DDO590000 CTS589995:CTS590000 CJW589995:CJW590000 CAA589995:CAA590000 BQE589995:BQE590000 BGI589995:BGI590000 AWM589995:AWM590000 AMQ589995:AMQ590000 ACU589995:ACU590000 SY589995:SY590000 JC589995:JC590000 D589995:E590000 WVO524459:WVO524464 WLS524459:WLS524464 WBW524459:WBW524464 VSA524459:VSA524464 VIE524459:VIE524464 UYI524459:UYI524464 UOM524459:UOM524464 UEQ524459:UEQ524464 TUU524459:TUU524464 TKY524459:TKY524464 TBC524459:TBC524464 SRG524459:SRG524464 SHK524459:SHK524464 RXO524459:RXO524464 RNS524459:RNS524464 RDW524459:RDW524464 QUA524459:QUA524464 QKE524459:QKE524464 QAI524459:QAI524464 PQM524459:PQM524464 PGQ524459:PGQ524464 OWU524459:OWU524464 OMY524459:OMY524464 ODC524459:ODC524464 NTG524459:NTG524464 NJK524459:NJK524464 MZO524459:MZO524464 MPS524459:MPS524464 MFW524459:MFW524464 LWA524459:LWA524464 LME524459:LME524464 LCI524459:LCI524464 KSM524459:KSM524464 KIQ524459:KIQ524464 JYU524459:JYU524464 JOY524459:JOY524464 JFC524459:JFC524464 IVG524459:IVG524464 ILK524459:ILK524464 IBO524459:IBO524464 HRS524459:HRS524464 HHW524459:HHW524464 GYA524459:GYA524464 GOE524459:GOE524464 GEI524459:GEI524464 FUM524459:FUM524464 FKQ524459:FKQ524464 FAU524459:FAU524464 EQY524459:EQY524464 EHC524459:EHC524464 DXG524459:DXG524464 DNK524459:DNK524464 DDO524459:DDO524464 CTS524459:CTS524464 CJW524459:CJW524464 CAA524459:CAA524464 BQE524459:BQE524464 BGI524459:BGI524464 AWM524459:AWM524464 AMQ524459:AMQ524464 ACU524459:ACU524464 SY524459:SY524464 JC524459:JC524464 D524459:E524464 WVO458923:WVO458928 WLS458923:WLS458928 WBW458923:WBW458928 VSA458923:VSA458928 VIE458923:VIE458928 UYI458923:UYI458928 UOM458923:UOM458928 UEQ458923:UEQ458928 TUU458923:TUU458928 TKY458923:TKY458928 TBC458923:TBC458928 SRG458923:SRG458928 SHK458923:SHK458928 RXO458923:RXO458928 RNS458923:RNS458928 RDW458923:RDW458928 QUA458923:QUA458928 QKE458923:QKE458928 QAI458923:QAI458928 PQM458923:PQM458928 PGQ458923:PGQ458928 OWU458923:OWU458928 OMY458923:OMY458928 ODC458923:ODC458928 NTG458923:NTG458928 NJK458923:NJK458928 MZO458923:MZO458928 MPS458923:MPS458928 MFW458923:MFW458928 LWA458923:LWA458928 LME458923:LME458928 LCI458923:LCI458928 KSM458923:KSM458928 KIQ458923:KIQ458928 JYU458923:JYU458928 JOY458923:JOY458928 JFC458923:JFC458928 IVG458923:IVG458928 ILK458923:ILK458928 IBO458923:IBO458928 HRS458923:HRS458928 HHW458923:HHW458928 GYA458923:GYA458928 GOE458923:GOE458928 GEI458923:GEI458928 FUM458923:FUM458928 FKQ458923:FKQ458928 FAU458923:FAU458928 EQY458923:EQY458928 EHC458923:EHC458928 DXG458923:DXG458928 DNK458923:DNK458928 DDO458923:DDO458928 CTS458923:CTS458928 CJW458923:CJW458928 CAA458923:CAA458928 BQE458923:BQE458928 BGI458923:BGI458928 AWM458923:AWM458928 AMQ458923:AMQ458928 ACU458923:ACU458928 SY458923:SY458928 JC458923:JC458928 D458923:E458928 WVO393387:WVO393392 WLS393387:WLS393392 WBW393387:WBW393392 VSA393387:VSA393392 VIE393387:VIE393392 UYI393387:UYI393392 UOM393387:UOM393392 UEQ393387:UEQ393392 TUU393387:TUU393392 TKY393387:TKY393392 TBC393387:TBC393392 SRG393387:SRG393392 SHK393387:SHK393392 RXO393387:RXO393392 RNS393387:RNS393392 RDW393387:RDW393392 QUA393387:QUA393392 QKE393387:QKE393392 QAI393387:QAI393392 PQM393387:PQM393392 PGQ393387:PGQ393392 OWU393387:OWU393392 OMY393387:OMY393392 ODC393387:ODC393392 NTG393387:NTG393392 NJK393387:NJK393392 MZO393387:MZO393392 MPS393387:MPS393392 MFW393387:MFW393392 LWA393387:LWA393392 LME393387:LME393392 LCI393387:LCI393392 KSM393387:KSM393392 KIQ393387:KIQ393392 JYU393387:JYU393392 JOY393387:JOY393392 JFC393387:JFC393392 IVG393387:IVG393392 ILK393387:ILK393392 IBO393387:IBO393392 HRS393387:HRS393392 HHW393387:HHW393392 GYA393387:GYA393392 GOE393387:GOE393392 GEI393387:GEI393392 FUM393387:FUM393392 FKQ393387:FKQ393392 FAU393387:FAU393392 EQY393387:EQY393392 EHC393387:EHC393392 DXG393387:DXG393392 DNK393387:DNK393392 DDO393387:DDO393392 CTS393387:CTS393392 CJW393387:CJW393392 CAA393387:CAA393392 BQE393387:BQE393392 BGI393387:BGI393392 AWM393387:AWM393392 AMQ393387:AMQ393392 ACU393387:ACU393392 SY393387:SY393392 JC393387:JC393392 D393387:E393392 WVO327851:WVO327856 WLS327851:WLS327856 WBW327851:WBW327856 VSA327851:VSA327856 VIE327851:VIE327856 UYI327851:UYI327856 UOM327851:UOM327856 UEQ327851:UEQ327856 TUU327851:TUU327856 TKY327851:TKY327856 TBC327851:TBC327856 SRG327851:SRG327856 SHK327851:SHK327856 RXO327851:RXO327856 RNS327851:RNS327856 RDW327851:RDW327856 QUA327851:QUA327856 QKE327851:QKE327856 QAI327851:QAI327856 PQM327851:PQM327856 PGQ327851:PGQ327856 OWU327851:OWU327856 OMY327851:OMY327856 ODC327851:ODC327856 NTG327851:NTG327856 NJK327851:NJK327856 MZO327851:MZO327856 MPS327851:MPS327856 MFW327851:MFW327856 LWA327851:LWA327856 LME327851:LME327856 LCI327851:LCI327856 KSM327851:KSM327856 KIQ327851:KIQ327856 JYU327851:JYU327856 JOY327851:JOY327856 JFC327851:JFC327856 IVG327851:IVG327856 ILK327851:ILK327856 IBO327851:IBO327856 HRS327851:HRS327856 HHW327851:HHW327856 GYA327851:GYA327856 GOE327851:GOE327856 GEI327851:GEI327856 FUM327851:FUM327856 FKQ327851:FKQ327856 FAU327851:FAU327856 EQY327851:EQY327856 EHC327851:EHC327856 DXG327851:DXG327856 DNK327851:DNK327856 DDO327851:DDO327856 CTS327851:CTS327856 CJW327851:CJW327856 CAA327851:CAA327856 BQE327851:BQE327856 BGI327851:BGI327856 AWM327851:AWM327856 AMQ327851:AMQ327856 ACU327851:ACU327856 SY327851:SY327856 JC327851:JC327856 D327851:E327856 WVO262315:WVO262320 WLS262315:WLS262320 WBW262315:WBW262320 VSA262315:VSA262320 VIE262315:VIE262320 UYI262315:UYI262320 UOM262315:UOM262320 UEQ262315:UEQ262320 TUU262315:TUU262320 TKY262315:TKY262320 TBC262315:TBC262320 SRG262315:SRG262320 SHK262315:SHK262320 RXO262315:RXO262320 RNS262315:RNS262320 RDW262315:RDW262320 QUA262315:QUA262320 QKE262315:QKE262320 QAI262315:QAI262320 PQM262315:PQM262320 PGQ262315:PGQ262320 OWU262315:OWU262320 OMY262315:OMY262320 ODC262315:ODC262320 NTG262315:NTG262320 NJK262315:NJK262320 MZO262315:MZO262320 MPS262315:MPS262320 MFW262315:MFW262320 LWA262315:LWA262320 LME262315:LME262320 LCI262315:LCI262320 KSM262315:KSM262320 KIQ262315:KIQ262320 JYU262315:JYU262320 JOY262315:JOY262320 JFC262315:JFC262320 IVG262315:IVG262320 ILK262315:ILK262320 IBO262315:IBO262320 HRS262315:HRS262320 HHW262315:HHW262320 GYA262315:GYA262320 GOE262315:GOE262320 GEI262315:GEI262320 FUM262315:FUM262320 FKQ262315:FKQ262320 FAU262315:FAU262320 EQY262315:EQY262320 EHC262315:EHC262320 DXG262315:DXG262320 DNK262315:DNK262320 DDO262315:DDO262320 CTS262315:CTS262320 CJW262315:CJW262320 CAA262315:CAA262320 BQE262315:BQE262320 BGI262315:BGI262320 AWM262315:AWM262320 AMQ262315:AMQ262320 ACU262315:ACU262320 SY262315:SY262320 JC262315:JC262320 D262315:E262320 WVO196779:WVO196784 WLS196779:WLS196784 WBW196779:WBW196784 VSA196779:VSA196784 VIE196779:VIE196784 UYI196779:UYI196784 UOM196779:UOM196784 UEQ196779:UEQ196784 TUU196779:TUU196784 TKY196779:TKY196784 TBC196779:TBC196784 SRG196779:SRG196784 SHK196779:SHK196784 RXO196779:RXO196784 RNS196779:RNS196784 RDW196779:RDW196784 QUA196779:QUA196784 QKE196779:QKE196784 QAI196779:QAI196784 PQM196779:PQM196784 PGQ196779:PGQ196784 OWU196779:OWU196784 OMY196779:OMY196784 ODC196779:ODC196784 NTG196779:NTG196784 NJK196779:NJK196784 MZO196779:MZO196784 MPS196779:MPS196784 MFW196779:MFW196784 LWA196779:LWA196784 LME196779:LME196784 LCI196779:LCI196784 KSM196779:KSM196784 KIQ196779:KIQ196784 JYU196779:JYU196784 JOY196779:JOY196784 JFC196779:JFC196784 IVG196779:IVG196784 ILK196779:ILK196784 IBO196779:IBO196784 HRS196779:HRS196784 HHW196779:HHW196784 GYA196779:GYA196784 GOE196779:GOE196784 GEI196779:GEI196784 FUM196779:FUM196784 FKQ196779:FKQ196784 FAU196779:FAU196784 EQY196779:EQY196784 EHC196779:EHC196784 DXG196779:DXG196784 DNK196779:DNK196784 DDO196779:DDO196784 CTS196779:CTS196784 CJW196779:CJW196784 CAA196779:CAA196784 BQE196779:BQE196784 BGI196779:BGI196784 AWM196779:AWM196784 AMQ196779:AMQ196784 ACU196779:ACU196784 SY196779:SY196784 JC196779:JC196784 D196779:E196784 WVO131243:WVO131248 WLS131243:WLS131248 WBW131243:WBW131248 VSA131243:VSA131248 VIE131243:VIE131248 UYI131243:UYI131248 UOM131243:UOM131248 UEQ131243:UEQ131248 TUU131243:TUU131248 TKY131243:TKY131248 TBC131243:TBC131248 SRG131243:SRG131248 SHK131243:SHK131248 RXO131243:RXO131248 RNS131243:RNS131248 RDW131243:RDW131248 QUA131243:QUA131248 QKE131243:QKE131248 QAI131243:QAI131248 PQM131243:PQM131248 PGQ131243:PGQ131248 OWU131243:OWU131248 OMY131243:OMY131248 ODC131243:ODC131248 NTG131243:NTG131248 NJK131243:NJK131248 MZO131243:MZO131248 MPS131243:MPS131248 MFW131243:MFW131248 LWA131243:LWA131248 LME131243:LME131248 LCI131243:LCI131248 KSM131243:KSM131248 KIQ131243:KIQ131248 JYU131243:JYU131248 JOY131243:JOY131248 JFC131243:JFC131248 IVG131243:IVG131248 ILK131243:ILK131248 IBO131243:IBO131248 HRS131243:HRS131248 HHW131243:HHW131248 GYA131243:GYA131248 GOE131243:GOE131248 GEI131243:GEI131248 FUM131243:FUM131248 FKQ131243:FKQ131248 FAU131243:FAU131248 EQY131243:EQY131248 EHC131243:EHC131248 DXG131243:DXG131248 DNK131243:DNK131248 DDO131243:DDO131248 CTS131243:CTS131248 CJW131243:CJW131248 CAA131243:CAA131248 BQE131243:BQE131248 BGI131243:BGI131248 AWM131243:AWM131248 AMQ131243:AMQ131248 ACU131243:ACU131248 SY131243:SY131248 JC131243:JC131248 D131243:E131248 WVO65707:WVO65712 WLS65707:WLS65712 WBW65707:WBW65712 VSA65707:VSA65712 VIE65707:VIE65712 UYI65707:UYI65712 UOM65707:UOM65712 UEQ65707:UEQ65712 TUU65707:TUU65712 TKY65707:TKY65712 TBC65707:TBC65712 SRG65707:SRG65712 SHK65707:SHK65712 RXO65707:RXO65712 RNS65707:RNS65712 RDW65707:RDW65712 QUA65707:QUA65712 QKE65707:QKE65712 QAI65707:QAI65712 PQM65707:PQM65712 PGQ65707:PGQ65712 OWU65707:OWU65712 OMY65707:OMY65712 ODC65707:ODC65712 NTG65707:NTG65712 NJK65707:NJK65712 MZO65707:MZO65712 MPS65707:MPS65712 MFW65707:MFW65712 LWA65707:LWA65712 LME65707:LME65712 LCI65707:LCI65712 KSM65707:KSM65712 KIQ65707:KIQ65712 JYU65707:JYU65712 JOY65707:JOY65712 JFC65707:JFC65712 IVG65707:IVG65712 ILK65707:ILK65712 IBO65707:IBO65712 HRS65707:HRS65712 HHW65707:HHW65712 GYA65707:GYA65712 GOE65707:GOE65712 GEI65707:GEI65712 FUM65707:FUM65712 FKQ65707:FKQ65712 FAU65707:FAU65712 EQY65707:EQY65712 EHC65707:EHC65712 DXG65707:DXG65712 DNK65707:DNK65712 DDO65707:DDO65712 CTS65707:CTS65712 CJW65707:CJW65712 CAA65707:CAA65712 BQE65707:BQE65712 BGI65707:BGI65712 AWM65707:AWM65712 AMQ65707:AMQ65712 ACU65707:ACU65712 SY65707:SY65712 JC65707:JC65712 D65707:E65712 WVO983219:WVO983224 WLS983219:WLS983224 WBW983219:WBW983224 VSA983219:VSA983224 VIE983219:VIE983224 UYI983219:UYI983224 UOM983219:UOM983224 UEQ983219:UEQ983224 TUU983219:TUU983224 TKY983219:TKY983224 TBC983219:TBC983224 SRG983219:SRG983224 SHK983219:SHK983224 RXO983219:RXO983224 RNS983219:RNS983224 RDW983219:RDW983224 QUA983219:QUA983224 QKE983219:QKE983224 QAI983219:QAI983224 PQM983219:PQM983224 PGQ983219:PGQ983224 OWU983219:OWU983224 OMY983219:OMY983224 ODC983219:ODC983224 NTG983219:NTG983224 NJK983219:NJK983224 MZO983219:MZO983224 MPS983219:MPS983224 MFW983219:MFW983224 LWA983219:LWA983224 LME983219:LME983224 LCI983219:LCI983224 KSM983219:KSM983224 KIQ983219:KIQ983224 JYU983219:JYU983224 JOY983219:JOY983224 JFC983219:JFC983224 IVG983219:IVG983224 ILK983219:ILK983224 IBO983219:IBO983224 HRS983219:HRS983224 HHW983219:HHW983224 GYA983219:GYA983224 GOE983219:GOE983224 GEI983219:GEI983224 FUM983219:FUM983224 FKQ983219:FKQ983224 FAU983219:FAU983224 EQY983219:EQY983224 EHC983219:EHC983224 DXG983219:DXG983224 DNK983219:DNK983224 DDO983219:DDO983224 CTS983219:CTS983224 CJW983219:CJW983224 CAA983219:CAA983224 BQE983219:BQE983224 BGI983219:BGI983224 AWM983219:AWM983224 AMQ983219:AMQ983224 ACU983219:ACU983224 SY983219:SY983224 JC983219:JC983224 D983219:E983224 WVO917683:WVO917688 WLS917683:WLS917688 WBW917683:WBW917688 VSA917683:VSA917688 VIE917683:VIE917688 UYI917683:UYI917688 UOM917683:UOM917688 UEQ917683:UEQ917688 TUU917683:TUU917688 TKY917683:TKY917688 TBC917683:TBC917688 SRG917683:SRG917688 SHK917683:SHK917688 RXO917683:RXO917688 RNS917683:RNS917688 RDW917683:RDW917688 QUA917683:QUA917688 QKE917683:QKE917688 QAI917683:QAI917688 PQM917683:PQM917688 PGQ917683:PGQ917688 OWU917683:OWU917688 OMY917683:OMY917688 ODC917683:ODC917688 NTG917683:NTG917688 NJK917683:NJK917688 MZO917683:MZO917688 MPS917683:MPS917688 MFW917683:MFW917688 LWA917683:LWA917688 LME917683:LME917688 LCI917683:LCI917688 KSM917683:KSM917688 KIQ917683:KIQ917688 JYU917683:JYU917688 JOY917683:JOY917688 JFC917683:JFC917688 IVG917683:IVG917688 ILK917683:ILK917688 IBO917683:IBO917688 HRS917683:HRS917688 HHW917683:HHW917688 GYA917683:GYA917688 GOE917683:GOE917688 GEI917683:GEI917688 FUM917683:FUM917688 FKQ917683:FKQ917688 FAU917683:FAU917688 EQY917683:EQY917688 EHC917683:EHC917688 DXG917683:DXG917688 DNK917683:DNK917688 DDO917683:DDO917688 CTS917683:CTS917688 CJW917683:CJW917688 CAA917683:CAA917688 BQE917683:BQE917688 BGI917683:BGI917688 AWM917683:AWM917688 AMQ917683:AMQ917688 ACU917683:ACU917688 SY917683:SY917688 JC917683:JC917688 D917683:E917688 WVO852147:WVO852152 WLS852147:WLS852152 WBW852147:WBW852152 VSA852147:VSA852152 VIE852147:VIE852152 UYI852147:UYI852152 UOM852147:UOM852152 UEQ852147:UEQ852152 TUU852147:TUU852152 TKY852147:TKY852152 TBC852147:TBC852152 SRG852147:SRG852152 SHK852147:SHK852152 RXO852147:RXO852152 RNS852147:RNS852152 RDW852147:RDW852152 QUA852147:QUA852152 QKE852147:QKE852152 QAI852147:QAI852152 PQM852147:PQM852152 PGQ852147:PGQ852152 OWU852147:OWU852152 OMY852147:OMY852152 ODC852147:ODC852152 NTG852147:NTG852152 NJK852147:NJK852152 MZO852147:MZO852152 MPS852147:MPS852152 MFW852147:MFW852152 LWA852147:LWA852152 LME852147:LME852152 LCI852147:LCI852152 KSM852147:KSM852152 KIQ852147:KIQ852152 JYU852147:JYU852152 JOY852147:JOY852152 JFC852147:JFC852152 IVG852147:IVG852152 ILK852147:ILK852152 IBO852147:IBO852152 HRS852147:HRS852152 HHW852147:HHW852152 GYA852147:GYA852152 GOE852147:GOE852152 GEI852147:GEI852152 FUM852147:FUM852152 FKQ852147:FKQ852152 FAU852147:FAU852152 EQY852147:EQY852152 EHC852147:EHC852152 DXG852147:DXG852152 DNK852147:DNK852152 DDO852147:DDO852152 CTS852147:CTS852152 CJW852147:CJW852152 CAA852147:CAA852152 BQE852147:BQE852152 BGI852147:BGI852152 AWM852147:AWM852152 AMQ852147:AMQ852152 ACU852147:ACU852152 SY852147:SY852152 JC852147:JC852152 D852147:E852152 WVO786611:WVO786616 WLS786611:WLS786616 WBW786611:WBW786616 VSA786611:VSA786616 VIE786611:VIE786616 UYI786611:UYI786616 UOM786611:UOM786616 UEQ786611:UEQ786616 TUU786611:TUU786616 TKY786611:TKY786616 TBC786611:TBC786616 SRG786611:SRG786616 SHK786611:SHK786616 RXO786611:RXO786616 RNS786611:RNS786616 RDW786611:RDW786616 QUA786611:QUA786616 QKE786611:QKE786616 QAI786611:QAI786616 PQM786611:PQM786616 PGQ786611:PGQ786616 OWU786611:OWU786616 OMY786611:OMY786616 ODC786611:ODC786616 NTG786611:NTG786616 NJK786611:NJK786616 MZO786611:MZO786616 MPS786611:MPS786616 MFW786611:MFW786616 LWA786611:LWA786616 LME786611:LME786616 LCI786611:LCI786616 KSM786611:KSM786616 KIQ786611:KIQ786616 JYU786611:JYU786616 JOY786611:JOY786616 JFC786611:JFC786616 IVG786611:IVG786616 ILK786611:ILK786616 IBO786611:IBO786616 HRS786611:HRS786616 HHW786611:HHW786616 GYA786611:GYA786616 GOE786611:GOE786616 GEI786611:GEI786616 FUM786611:FUM786616 FKQ786611:FKQ786616 FAU786611:FAU786616 EQY786611:EQY786616 EHC786611:EHC786616 DXG786611:DXG786616 DNK786611:DNK786616 DDO786611:DDO786616 CTS786611:CTS786616 CJW786611:CJW786616 CAA786611:CAA786616 BQE786611:BQE786616 BGI786611:BGI786616 AWM786611:AWM786616 AMQ786611:AMQ786616 ACU786611:ACU786616 SY786611:SY786616 JC786611:JC786616 D786611:E786616 WVO721075:WVO721080 WLS721075:WLS721080 WBW721075:WBW721080 VSA721075:VSA721080 VIE721075:VIE721080 UYI721075:UYI721080 UOM721075:UOM721080 UEQ721075:UEQ721080 TUU721075:TUU721080 TKY721075:TKY721080 TBC721075:TBC721080 SRG721075:SRG721080 SHK721075:SHK721080 RXO721075:RXO721080 RNS721075:RNS721080 RDW721075:RDW721080 QUA721075:QUA721080 QKE721075:QKE721080 QAI721075:QAI721080 PQM721075:PQM721080 PGQ721075:PGQ721080 OWU721075:OWU721080 OMY721075:OMY721080 ODC721075:ODC721080 NTG721075:NTG721080 NJK721075:NJK721080 MZO721075:MZO721080 MPS721075:MPS721080 MFW721075:MFW721080 LWA721075:LWA721080 LME721075:LME721080 LCI721075:LCI721080 KSM721075:KSM721080 KIQ721075:KIQ721080 JYU721075:JYU721080 JOY721075:JOY721080 JFC721075:JFC721080 IVG721075:IVG721080 ILK721075:ILK721080 IBO721075:IBO721080 HRS721075:HRS721080 HHW721075:HHW721080 GYA721075:GYA721080 GOE721075:GOE721080 GEI721075:GEI721080 FUM721075:FUM721080 FKQ721075:FKQ721080 FAU721075:FAU721080 EQY721075:EQY721080 EHC721075:EHC721080 DXG721075:DXG721080 DNK721075:DNK721080 DDO721075:DDO721080 CTS721075:CTS721080 CJW721075:CJW721080 CAA721075:CAA721080 BQE721075:BQE721080 BGI721075:BGI721080 AWM721075:AWM721080 AMQ721075:AMQ721080 ACU721075:ACU721080 SY721075:SY721080 JC721075:JC721080 D721075:E721080 WVO655539:WVO655544 WLS655539:WLS655544 WBW655539:WBW655544 VSA655539:VSA655544 VIE655539:VIE655544 UYI655539:UYI655544 UOM655539:UOM655544 UEQ655539:UEQ655544 TUU655539:TUU655544 TKY655539:TKY655544 TBC655539:TBC655544 SRG655539:SRG655544 SHK655539:SHK655544 RXO655539:RXO655544 RNS655539:RNS655544 RDW655539:RDW655544 QUA655539:QUA655544 QKE655539:QKE655544 QAI655539:QAI655544 PQM655539:PQM655544 PGQ655539:PGQ655544 OWU655539:OWU655544 OMY655539:OMY655544 ODC655539:ODC655544 NTG655539:NTG655544 NJK655539:NJK655544 MZO655539:MZO655544 MPS655539:MPS655544 MFW655539:MFW655544 LWA655539:LWA655544 LME655539:LME655544 LCI655539:LCI655544 KSM655539:KSM655544 KIQ655539:KIQ655544 JYU655539:JYU655544 JOY655539:JOY655544 JFC655539:JFC655544 IVG655539:IVG655544 ILK655539:ILK655544 IBO655539:IBO655544 HRS655539:HRS655544 HHW655539:HHW655544 GYA655539:GYA655544 GOE655539:GOE655544 GEI655539:GEI655544 FUM655539:FUM655544 FKQ655539:FKQ655544 FAU655539:FAU655544 EQY655539:EQY655544 EHC655539:EHC655544 DXG655539:DXG655544 DNK655539:DNK655544 DDO655539:DDO655544 CTS655539:CTS655544 CJW655539:CJW655544 CAA655539:CAA655544 BQE655539:BQE655544 BGI655539:BGI655544 AWM655539:AWM655544 AMQ655539:AMQ655544 ACU655539:ACU655544 SY655539:SY655544 JC655539:JC655544 D655539:E655544 WVO590003:WVO590008 WLS590003:WLS590008 WBW590003:WBW590008 VSA590003:VSA590008 VIE590003:VIE590008 UYI590003:UYI590008 UOM590003:UOM590008 UEQ590003:UEQ590008 TUU590003:TUU590008 TKY590003:TKY590008 TBC590003:TBC590008 SRG590003:SRG590008 SHK590003:SHK590008 RXO590003:RXO590008 RNS590003:RNS590008 RDW590003:RDW590008 QUA590003:QUA590008 QKE590003:QKE590008 QAI590003:QAI590008 PQM590003:PQM590008 PGQ590003:PGQ590008 OWU590003:OWU590008 OMY590003:OMY590008 ODC590003:ODC590008 NTG590003:NTG590008 NJK590003:NJK590008 MZO590003:MZO590008 MPS590003:MPS590008 MFW590003:MFW590008 LWA590003:LWA590008 LME590003:LME590008 LCI590003:LCI590008 KSM590003:KSM590008 KIQ590003:KIQ590008 JYU590003:JYU590008 JOY590003:JOY590008 JFC590003:JFC590008 IVG590003:IVG590008 ILK590003:ILK590008 IBO590003:IBO590008 HRS590003:HRS590008 HHW590003:HHW590008 GYA590003:GYA590008 GOE590003:GOE590008 GEI590003:GEI590008 FUM590003:FUM590008 FKQ590003:FKQ590008 FAU590003:FAU590008 EQY590003:EQY590008 EHC590003:EHC590008 DXG590003:DXG590008 DNK590003:DNK590008 DDO590003:DDO590008 CTS590003:CTS590008 CJW590003:CJW590008 CAA590003:CAA590008 BQE590003:BQE590008 BGI590003:BGI590008 AWM590003:AWM590008 AMQ590003:AMQ590008 ACU590003:ACU590008 SY590003:SY590008 JC590003:JC590008 D590003:E590008 WVO524467:WVO524472 WLS524467:WLS524472 WBW524467:WBW524472 VSA524467:VSA524472 VIE524467:VIE524472 UYI524467:UYI524472 UOM524467:UOM524472 UEQ524467:UEQ524472 TUU524467:TUU524472 TKY524467:TKY524472 TBC524467:TBC524472 SRG524467:SRG524472 SHK524467:SHK524472 RXO524467:RXO524472 RNS524467:RNS524472 RDW524467:RDW524472 QUA524467:QUA524472 QKE524467:QKE524472 QAI524467:QAI524472 PQM524467:PQM524472 PGQ524467:PGQ524472 OWU524467:OWU524472 OMY524467:OMY524472 ODC524467:ODC524472 NTG524467:NTG524472 NJK524467:NJK524472 MZO524467:MZO524472 MPS524467:MPS524472 MFW524467:MFW524472 LWA524467:LWA524472 LME524467:LME524472 LCI524467:LCI524472 KSM524467:KSM524472 KIQ524467:KIQ524472 JYU524467:JYU524472 JOY524467:JOY524472 JFC524467:JFC524472 IVG524467:IVG524472 ILK524467:ILK524472 IBO524467:IBO524472 HRS524467:HRS524472 HHW524467:HHW524472 GYA524467:GYA524472 GOE524467:GOE524472 GEI524467:GEI524472 FUM524467:FUM524472 FKQ524467:FKQ524472 FAU524467:FAU524472 EQY524467:EQY524472 EHC524467:EHC524472 DXG524467:DXG524472 DNK524467:DNK524472 DDO524467:DDO524472 CTS524467:CTS524472 CJW524467:CJW524472 CAA524467:CAA524472 BQE524467:BQE524472 BGI524467:BGI524472 AWM524467:AWM524472 AMQ524467:AMQ524472 ACU524467:ACU524472 SY524467:SY524472 JC524467:JC524472 D524467:E524472 WVO458931:WVO458936 WLS458931:WLS458936 WBW458931:WBW458936 VSA458931:VSA458936 VIE458931:VIE458936 UYI458931:UYI458936 UOM458931:UOM458936 UEQ458931:UEQ458936 TUU458931:TUU458936 TKY458931:TKY458936 TBC458931:TBC458936 SRG458931:SRG458936 SHK458931:SHK458936 RXO458931:RXO458936 RNS458931:RNS458936 RDW458931:RDW458936 QUA458931:QUA458936 QKE458931:QKE458936 QAI458931:QAI458936 PQM458931:PQM458936 PGQ458931:PGQ458936 OWU458931:OWU458936 OMY458931:OMY458936 ODC458931:ODC458936 NTG458931:NTG458936 NJK458931:NJK458936 MZO458931:MZO458936 MPS458931:MPS458936 MFW458931:MFW458936 LWA458931:LWA458936 LME458931:LME458936 LCI458931:LCI458936 KSM458931:KSM458936 KIQ458931:KIQ458936 JYU458931:JYU458936 JOY458931:JOY458936 JFC458931:JFC458936 IVG458931:IVG458936 ILK458931:ILK458936 IBO458931:IBO458936 HRS458931:HRS458936 HHW458931:HHW458936 GYA458931:GYA458936 GOE458931:GOE458936 GEI458931:GEI458936 FUM458931:FUM458936 FKQ458931:FKQ458936 FAU458931:FAU458936 EQY458931:EQY458936 EHC458931:EHC458936 DXG458931:DXG458936 DNK458931:DNK458936 DDO458931:DDO458936 CTS458931:CTS458936 CJW458931:CJW458936 CAA458931:CAA458936 BQE458931:BQE458936 BGI458931:BGI458936 AWM458931:AWM458936 AMQ458931:AMQ458936 ACU458931:ACU458936 SY458931:SY458936 JC458931:JC458936 D458931:E458936 WVO393395:WVO393400 WLS393395:WLS393400 WBW393395:WBW393400 VSA393395:VSA393400 VIE393395:VIE393400 UYI393395:UYI393400 UOM393395:UOM393400 UEQ393395:UEQ393400 TUU393395:TUU393400 TKY393395:TKY393400 TBC393395:TBC393400 SRG393395:SRG393400 SHK393395:SHK393400 RXO393395:RXO393400 RNS393395:RNS393400 RDW393395:RDW393400 QUA393395:QUA393400 QKE393395:QKE393400 QAI393395:QAI393400 PQM393395:PQM393400 PGQ393395:PGQ393400 OWU393395:OWU393400 OMY393395:OMY393400 ODC393395:ODC393400 NTG393395:NTG393400 NJK393395:NJK393400 MZO393395:MZO393400 MPS393395:MPS393400 MFW393395:MFW393400 LWA393395:LWA393400 LME393395:LME393400 LCI393395:LCI393400 KSM393395:KSM393400 KIQ393395:KIQ393400 JYU393395:JYU393400 JOY393395:JOY393400 JFC393395:JFC393400 IVG393395:IVG393400 ILK393395:ILK393400 IBO393395:IBO393400 HRS393395:HRS393400 HHW393395:HHW393400 GYA393395:GYA393400 GOE393395:GOE393400 GEI393395:GEI393400 FUM393395:FUM393400 FKQ393395:FKQ393400 FAU393395:FAU393400 EQY393395:EQY393400 EHC393395:EHC393400 DXG393395:DXG393400 DNK393395:DNK393400 DDO393395:DDO393400 CTS393395:CTS393400 CJW393395:CJW393400 CAA393395:CAA393400 BQE393395:BQE393400 BGI393395:BGI393400 AWM393395:AWM393400 AMQ393395:AMQ393400 ACU393395:ACU393400 SY393395:SY393400 JC393395:JC393400 D393395:E393400 WVO327859:WVO327864 WLS327859:WLS327864 WBW327859:WBW327864 VSA327859:VSA327864 VIE327859:VIE327864 UYI327859:UYI327864 UOM327859:UOM327864 UEQ327859:UEQ327864 TUU327859:TUU327864 TKY327859:TKY327864 TBC327859:TBC327864 SRG327859:SRG327864 SHK327859:SHK327864 RXO327859:RXO327864 RNS327859:RNS327864 RDW327859:RDW327864 QUA327859:QUA327864 QKE327859:QKE327864 QAI327859:QAI327864 PQM327859:PQM327864 PGQ327859:PGQ327864 OWU327859:OWU327864 OMY327859:OMY327864 ODC327859:ODC327864 NTG327859:NTG327864 NJK327859:NJK327864 MZO327859:MZO327864 MPS327859:MPS327864 MFW327859:MFW327864 LWA327859:LWA327864 LME327859:LME327864 LCI327859:LCI327864 KSM327859:KSM327864 KIQ327859:KIQ327864 JYU327859:JYU327864 JOY327859:JOY327864 JFC327859:JFC327864 IVG327859:IVG327864 ILK327859:ILK327864 IBO327859:IBO327864 HRS327859:HRS327864 HHW327859:HHW327864 GYA327859:GYA327864 GOE327859:GOE327864 GEI327859:GEI327864 FUM327859:FUM327864 FKQ327859:FKQ327864 FAU327859:FAU327864 EQY327859:EQY327864 EHC327859:EHC327864 DXG327859:DXG327864 DNK327859:DNK327864 DDO327859:DDO327864 CTS327859:CTS327864 CJW327859:CJW327864 CAA327859:CAA327864 BQE327859:BQE327864 BGI327859:BGI327864 AWM327859:AWM327864 AMQ327859:AMQ327864 ACU327859:ACU327864 SY327859:SY327864 JC327859:JC327864 D327859:E327864 WVO262323:WVO262328 WLS262323:WLS262328 WBW262323:WBW262328 VSA262323:VSA262328 VIE262323:VIE262328 UYI262323:UYI262328 UOM262323:UOM262328 UEQ262323:UEQ262328 TUU262323:TUU262328 TKY262323:TKY262328 TBC262323:TBC262328 SRG262323:SRG262328 SHK262323:SHK262328 RXO262323:RXO262328 RNS262323:RNS262328 RDW262323:RDW262328 QUA262323:QUA262328 QKE262323:QKE262328 QAI262323:QAI262328 PQM262323:PQM262328 PGQ262323:PGQ262328 OWU262323:OWU262328 OMY262323:OMY262328 ODC262323:ODC262328 NTG262323:NTG262328 NJK262323:NJK262328 MZO262323:MZO262328 MPS262323:MPS262328 MFW262323:MFW262328 LWA262323:LWA262328 LME262323:LME262328 LCI262323:LCI262328 KSM262323:KSM262328 KIQ262323:KIQ262328 JYU262323:JYU262328 JOY262323:JOY262328 JFC262323:JFC262328 IVG262323:IVG262328 ILK262323:ILK262328 IBO262323:IBO262328 HRS262323:HRS262328 HHW262323:HHW262328 GYA262323:GYA262328 GOE262323:GOE262328 GEI262323:GEI262328 FUM262323:FUM262328 FKQ262323:FKQ262328 FAU262323:FAU262328 EQY262323:EQY262328 EHC262323:EHC262328 DXG262323:DXG262328 DNK262323:DNK262328 DDO262323:DDO262328 CTS262323:CTS262328 CJW262323:CJW262328 CAA262323:CAA262328 BQE262323:BQE262328 BGI262323:BGI262328 AWM262323:AWM262328 AMQ262323:AMQ262328 ACU262323:ACU262328 SY262323:SY262328 JC262323:JC262328 D262323:E262328 WVO196787:WVO196792 WLS196787:WLS196792 WBW196787:WBW196792 VSA196787:VSA196792 VIE196787:VIE196792 UYI196787:UYI196792 UOM196787:UOM196792 UEQ196787:UEQ196792 TUU196787:TUU196792 TKY196787:TKY196792 TBC196787:TBC196792 SRG196787:SRG196792 SHK196787:SHK196792 RXO196787:RXO196792 RNS196787:RNS196792 RDW196787:RDW196792 QUA196787:QUA196792 QKE196787:QKE196792 QAI196787:QAI196792 PQM196787:PQM196792 PGQ196787:PGQ196792 OWU196787:OWU196792 OMY196787:OMY196792 ODC196787:ODC196792 NTG196787:NTG196792 NJK196787:NJK196792 MZO196787:MZO196792 MPS196787:MPS196792 MFW196787:MFW196792 LWA196787:LWA196792 LME196787:LME196792 LCI196787:LCI196792 KSM196787:KSM196792 KIQ196787:KIQ196792 JYU196787:JYU196792 JOY196787:JOY196792 JFC196787:JFC196792 IVG196787:IVG196792 ILK196787:ILK196792 IBO196787:IBO196792 HRS196787:HRS196792 HHW196787:HHW196792 GYA196787:GYA196792 GOE196787:GOE196792 GEI196787:GEI196792 FUM196787:FUM196792 FKQ196787:FKQ196792 FAU196787:FAU196792 EQY196787:EQY196792 EHC196787:EHC196792 DXG196787:DXG196792 DNK196787:DNK196792 DDO196787:DDO196792 CTS196787:CTS196792 CJW196787:CJW196792 CAA196787:CAA196792 BQE196787:BQE196792 BGI196787:BGI196792 AWM196787:AWM196792 AMQ196787:AMQ196792 ACU196787:ACU196792 SY196787:SY196792 JC196787:JC196792 D196787:E196792 WVO131251:WVO131256 WLS131251:WLS131256 WBW131251:WBW131256 VSA131251:VSA131256 VIE131251:VIE131256 UYI131251:UYI131256 UOM131251:UOM131256 UEQ131251:UEQ131256 TUU131251:TUU131256 TKY131251:TKY131256 TBC131251:TBC131256 SRG131251:SRG131256 SHK131251:SHK131256 RXO131251:RXO131256 RNS131251:RNS131256 RDW131251:RDW131256 QUA131251:QUA131256 QKE131251:QKE131256 QAI131251:QAI131256 PQM131251:PQM131256 PGQ131251:PGQ131256 OWU131251:OWU131256 OMY131251:OMY131256 ODC131251:ODC131256 NTG131251:NTG131256 NJK131251:NJK131256 MZO131251:MZO131256 MPS131251:MPS131256 MFW131251:MFW131256 LWA131251:LWA131256 LME131251:LME131256 LCI131251:LCI131256 KSM131251:KSM131256 KIQ131251:KIQ131256 JYU131251:JYU131256 JOY131251:JOY131256 JFC131251:JFC131256 IVG131251:IVG131256 ILK131251:ILK131256 IBO131251:IBO131256 HRS131251:HRS131256 HHW131251:HHW131256 GYA131251:GYA131256 GOE131251:GOE131256 GEI131251:GEI131256 FUM131251:FUM131256 FKQ131251:FKQ131256 FAU131251:FAU131256 EQY131251:EQY131256 EHC131251:EHC131256 DXG131251:DXG131256 DNK131251:DNK131256 DDO131251:DDO131256 CTS131251:CTS131256 CJW131251:CJW131256 CAA131251:CAA131256 BQE131251:BQE131256 BGI131251:BGI131256 AWM131251:AWM131256 AMQ131251:AMQ131256 ACU131251:ACU131256 SY131251:SY131256 JC131251:JC131256 D131251:E131256 WVO65715:WVO65720 WLS65715:WLS65720 WBW65715:WBW65720 VSA65715:VSA65720 VIE65715:VIE65720 UYI65715:UYI65720 UOM65715:UOM65720 UEQ65715:UEQ65720 TUU65715:TUU65720 TKY65715:TKY65720 TBC65715:TBC65720 SRG65715:SRG65720 SHK65715:SHK65720 RXO65715:RXO65720 RNS65715:RNS65720 RDW65715:RDW65720 QUA65715:QUA65720 QKE65715:QKE65720 QAI65715:QAI65720 PQM65715:PQM65720 PGQ65715:PGQ65720 OWU65715:OWU65720 OMY65715:OMY65720 ODC65715:ODC65720 NTG65715:NTG65720 NJK65715:NJK65720 MZO65715:MZO65720 MPS65715:MPS65720 MFW65715:MFW65720 LWA65715:LWA65720 LME65715:LME65720 LCI65715:LCI65720 KSM65715:KSM65720 KIQ65715:KIQ65720 JYU65715:JYU65720 JOY65715:JOY65720 JFC65715:JFC65720 IVG65715:IVG65720 ILK65715:ILK65720 IBO65715:IBO65720 HRS65715:HRS65720 HHW65715:HHW65720 GYA65715:GYA65720 GOE65715:GOE65720 GEI65715:GEI65720 FUM65715:FUM65720 FKQ65715:FKQ65720 FAU65715:FAU65720 EQY65715:EQY65720 EHC65715:EHC65720 DXG65715:DXG65720 DNK65715:DNK65720 DDO65715:DDO65720 CTS65715:CTS65720 CJW65715:CJW65720 CAA65715:CAA65720 BQE65715:BQE65720 BGI65715:BGI65720 AWM65715:AWM65720 AMQ65715:AMQ65720 ACU65715:ACU65720 SY65715:SY65720 JC65715:JC65720 D65715:E65720 WVO983227:WVO983232 WLS983227:WLS983232 WBW983227:WBW983232 VSA983227:VSA983232 VIE983227:VIE983232 UYI983227:UYI983232 UOM983227:UOM983232 UEQ983227:UEQ983232 TUU983227:TUU983232 TKY983227:TKY983232 TBC983227:TBC983232 SRG983227:SRG983232 SHK983227:SHK983232 RXO983227:RXO983232 RNS983227:RNS983232 RDW983227:RDW983232 QUA983227:QUA983232 QKE983227:QKE983232 QAI983227:QAI983232 PQM983227:PQM983232 PGQ983227:PGQ983232 OWU983227:OWU983232 OMY983227:OMY983232 ODC983227:ODC983232 NTG983227:NTG983232 NJK983227:NJK983232 MZO983227:MZO983232 MPS983227:MPS983232 MFW983227:MFW983232 LWA983227:LWA983232 LME983227:LME983232 LCI983227:LCI983232 KSM983227:KSM983232 KIQ983227:KIQ983232 JYU983227:JYU983232 JOY983227:JOY983232 JFC983227:JFC983232 IVG983227:IVG983232 ILK983227:ILK983232 IBO983227:IBO983232 HRS983227:HRS983232 HHW983227:HHW983232 GYA983227:GYA983232 GOE983227:GOE983232 GEI983227:GEI983232 FUM983227:FUM983232 FKQ983227:FKQ983232 FAU983227:FAU983232 EQY983227:EQY983232 EHC983227:EHC983232 DXG983227:DXG983232 DNK983227:DNK983232 DDO983227:DDO983232 CTS983227:CTS983232 CJW983227:CJW983232 CAA983227:CAA983232 BQE983227:BQE983232 BGI983227:BGI983232 AWM983227:AWM983232 AMQ983227:AMQ983232 ACU983227:ACU983232 SY983227:SY983232 JC983227:JC983232 D983227:E983232 WVO917691:WVO917696 WLS917691:WLS917696 WBW917691:WBW917696 VSA917691:VSA917696 VIE917691:VIE917696 UYI917691:UYI917696 UOM917691:UOM917696 UEQ917691:UEQ917696 TUU917691:TUU917696 TKY917691:TKY917696 TBC917691:TBC917696 SRG917691:SRG917696 SHK917691:SHK917696 RXO917691:RXO917696 RNS917691:RNS917696 RDW917691:RDW917696 QUA917691:QUA917696 QKE917691:QKE917696 QAI917691:QAI917696 PQM917691:PQM917696 PGQ917691:PGQ917696 OWU917691:OWU917696 OMY917691:OMY917696 ODC917691:ODC917696 NTG917691:NTG917696 NJK917691:NJK917696 MZO917691:MZO917696 MPS917691:MPS917696 MFW917691:MFW917696 LWA917691:LWA917696 LME917691:LME917696 LCI917691:LCI917696 KSM917691:KSM917696 KIQ917691:KIQ917696 JYU917691:JYU917696 JOY917691:JOY917696 JFC917691:JFC917696 IVG917691:IVG917696 ILK917691:ILK917696 IBO917691:IBO917696 HRS917691:HRS917696 HHW917691:HHW917696 GYA917691:GYA917696 GOE917691:GOE917696 GEI917691:GEI917696 FUM917691:FUM917696 FKQ917691:FKQ917696 FAU917691:FAU917696 EQY917691:EQY917696 EHC917691:EHC917696 DXG917691:DXG917696 DNK917691:DNK917696 DDO917691:DDO917696 CTS917691:CTS917696 CJW917691:CJW917696 CAA917691:CAA917696 BQE917691:BQE917696 BGI917691:BGI917696 AWM917691:AWM917696 AMQ917691:AMQ917696 ACU917691:ACU917696 SY917691:SY917696 JC917691:JC917696 D917691:E917696 WVO852155:WVO852160 WLS852155:WLS852160 WBW852155:WBW852160 VSA852155:VSA852160 VIE852155:VIE852160 UYI852155:UYI852160 UOM852155:UOM852160 UEQ852155:UEQ852160 TUU852155:TUU852160 TKY852155:TKY852160 TBC852155:TBC852160 SRG852155:SRG852160 SHK852155:SHK852160 RXO852155:RXO852160 RNS852155:RNS852160 RDW852155:RDW852160 QUA852155:QUA852160 QKE852155:QKE852160 QAI852155:QAI852160 PQM852155:PQM852160 PGQ852155:PGQ852160 OWU852155:OWU852160 OMY852155:OMY852160 ODC852155:ODC852160 NTG852155:NTG852160 NJK852155:NJK852160 MZO852155:MZO852160 MPS852155:MPS852160 MFW852155:MFW852160 LWA852155:LWA852160 LME852155:LME852160 LCI852155:LCI852160 KSM852155:KSM852160 KIQ852155:KIQ852160 JYU852155:JYU852160 JOY852155:JOY852160 JFC852155:JFC852160 IVG852155:IVG852160 ILK852155:ILK852160 IBO852155:IBO852160 HRS852155:HRS852160 HHW852155:HHW852160 GYA852155:GYA852160 GOE852155:GOE852160 GEI852155:GEI852160 FUM852155:FUM852160 FKQ852155:FKQ852160 FAU852155:FAU852160 EQY852155:EQY852160 EHC852155:EHC852160 DXG852155:DXG852160 DNK852155:DNK852160 DDO852155:DDO852160 CTS852155:CTS852160 CJW852155:CJW852160 CAA852155:CAA852160 BQE852155:BQE852160 BGI852155:BGI852160 AWM852155:AWM852160 AMQ852155:AMQ852160 ACU852155:ACU852160 SY852155:SY852160 JC852155:JC852160 D852155:E852160 WVO786619:WVO786624 WLS786619:WLS786624 WBW786619:WBW786624 VSA786619:VSA786624 VIE786619:VIE786624 UYI786619:UYI786624 UOM786619:UOM786624 UEQ786619:UEQ786624 TUU786619:TUU786624 TKY786619:TKY786624 TBC786619:TBC786624 SRG786619:SRG786624 SHK786619:SHK786624 RXO786619:RXO786624 RNS786619:RNS786624 RDW786619:RDW786624 QUA786619:QUA786624 QKE786619:QKE786624 QAI786619:QAI786624 PQM786619:PQM786624 PGQ786619:PGQ786624 OWU786619:OWU786624 OMY786619:OMY786624 ODC786619:ODC786624 NTG786619:NTG786624 NJK786619:NJK786624 MZO786619:MZO786624 MPS786619:MPS786624 MFW786619:MFW786624 LWA786619:LWA786624 LME786619:LME786624 LCI786619:LCI786624 KSM786619:KSM786624 KIQ786619:KIQ786624 JYU786619:JYU786624 JOY786619:JOY786624 JFC786619:JFC786624 IVG786619:IVG786624 ILK786619:ILK786624 IBO786619:IBO786624 HRS786619:HRS786624 HHW786619:HHW786624 GYA786619:GYA786624 GOE786619:GOE786624 GEI786619:GEI786624 FUM786619:FUM786624 FKQ786619:FKQ786624 FAU786619:FAU786624 EQY786619:EQY786624 EHC786619:EHC786624 DXG786619:DXG786624 DNK786619:DNK786624 DDO786619:DDO786624 CTS786619:CTS786624 CJW786619:CJW786624 CAA786619:CAA786624 BQE786619:BQE786624 BGI786619:BGI786624 AWM786619:AWM786624 AMQ786619:AMQ786624 ACU786619:ACU786624 SY786619:SY786624 JC786619:JC786624 D786619:E786624 WVO721083:WVO721088 WLS721083:WLS721088 WBW721083:WBW721088 VSA721083:VSA721088 VIE721083:VIE721088 UYI721083:UYI721088 UOM721083:UOM721088 UEQ721083:UEQ721088 TUU721083:TUU721088 TKY721083:TKY721088 TBC721083:TBC721088 SRG721083:SRG721088 SHK721083:SHK721088 RXO721083:RXO721088 RNS721083:RNS721088 RDW721083:RDW721088 QUA721083:QUA721088 QKE721083:QKE721088 QAI721083:QAI721088 PQM721083:PQM721088 PGQ721083:PGQ721088 OWU721083:OWU721088 OMY721083:OMY721088 ODC721083:ODC721088 NTG721083:NTG721088 NJK721083:NJK721088 MZO721083:MZO721088 MPS721083:MPS721088 MFW721083:MFW721088 LWA721083:LWA721088 LME721083:LME721088 LCI721083:LCI721088 KSM721083:KSM721088 KIQ721083:KIQ721088 JYU721083:JYU721088 JOY721083:JOY721088 JFC721083:JFC721088 IVG721083:IVG721088 ILK721083:ILK721088 IBO721083:IBO721088 HRS721083:HRS721088 HHW721083:HHW721088 GYA721083:GYA721088 GOE721083:GOE721088 GEI721083:GEI721088 FUM721083:FUM721088 FKQ721083:FKQ721088 FAU721083:FAU721088 EQY721083:EQY721088 EHC721083:EHC721088 DXG721083:DXG721088 DNK721083:DNK721088 DDO721083:DDO721088 CTS721083:CTS721088 CJW721083:CJW721088 CAA721083:CAA721088 BQE721083:BQE721088 BGI721083:BGI721088 AWM721083:AWM721088 AMQ721083:AMQ721088 ACU721083:ACU721088 SY721083:SY721088 JC721083:JC721088 D721083:E721088 WVO655547:WVO655552 WLS655547:WLS655552 WBW655547:WBW655552 VSA655547:VSA655552 VIE655547:VIE655552 UYI655547:UYI655552 UOM655547:UOM655552 UEQ655547:UEQ655552 TUU655547:TUU655552 TKY655547:TKY655552 TBC655547:TBC655552 SRG655547:SRG655552 SHK655547:SHK655552 RXO655547:RXO655552 RNS655547:RNS655552 RDW655547:RDW655552 QUA655547:QUA655552 QKE655547:QKE655552 QAI655547:QAI655552 PQM655547:PQM655552 PGQ655547:PGQ655552 OWU655547:OWU655552 OMY655547:OMY655552 ODC655547:ODC655552 NTG655547:NTG655552 NJK655547:NJK655552 MZO655547:MZO655552 MPS655547:MPS655552 MFW655547:MFW655552 LWA655547:LWA655552 LME655547:LME655552 LCI655547:LCI655552 KSM655547:KSM655552 KIQ655547:KIQ655552 JYU655547:JYU655552 JOY655547:JOY655552 JFC655547:JFC655552 IVG655547:IVG655552 ILK655547:ILK655552 IBO655547:IBO655552 HRS655547:HRS655552 HHW655547:HHW655552 GYA655547:GYA655552 GOE655547:GOE655552 GEI655547:GEI655552 FUM655547:FUM655552 FKQ655547:FKQ655552 FAU655547:FAU655552 EQY655547:EQY655552 EHC655547:EHC655552 DXG655547:DXG655552 DNK655547:DNK655552 DDO655547:DDO655552 CTS655547:CTS655552 CJW655547:CJW655552 CAA655547:CAA655552 BQE655547:BQE655552 BGI655547:BGI655552 AWM655547:AWM655552 AMQ655547:AMQ655552 ACU655547:ACU655552 SY655547:SY655552 JC655547:JC655552 D655547:E655552 WVO590011:WVO590016 WLS590011:WLS590016 WBW590011:WBW590016 VSA590011:VSA590016 VIE590011:VIE590016 UYI590011:UYI590016 UOM590011:UOM590016 UEQ590011:UEQ590016 TUU590011:TUU590016 TKY590011:TKY590016 TBC590011:TBC590016 SRG590011:SRG590016 SHK590011:SHK590016 RXO590011:RXO590016 RNS590011:RNS590016 RDW590011:RDW590016 QUA590011:QUA590016 QKE590011:QKE590016 QAI590011:QAI590016 PQM590011:PQM590016 PGQ590011:PGQ590016 OWU590011:OWU590016 OMY590011:OMY590016 ODC590011:ODC590016 NTG590011:NTG590016 NJK590011:NJK590016 MZO590011:MZO590016 MPS590011:MPS590016 MFW590011:MFW590016 LWA590011:LWA590016 LME590011:LME590016 LCI590011:LCI590016 KSM590011:KSM590016 KIQ590011:KIQ590016 JYU590011:JYU590016 JOY590011:JOY590016 JFC590011:JFC590016 IVG590011:IVG590016 ILK590011:ILK590016 IBO590011:IBO590016 HRS590011:HRS590016 HHW590011:HHW590016 GYA590011:GYA590016 GOE590011:GOE590016 GEI590011:GEI590016 FUM590011:FUM590016 FKQ590011:FKQ590016 FAU590011:FAU590016 EQY590011:EQY590016 EHC590011:EHC590016 DXG590011:DXG590016 DNK590011:DNK590016 DDO590011:DDO590016 CTS590011:CTS590016 CJW590011:CJW590016 CAA590011:CAA590016 BQE590011:BQE590016 BGI590011:BGI590016 AWM590011:AWM590016 AMQ590011:AMQ590016 ACU590011:ACU590016 SY590011:SY590016 JC590011:JC590016 D590011:E590016 WVO524475:WVO524480 WLS524475:WLS524480 WBW524475:WBW524480 VSA524475:VSA524480 VIE524475:VIE524480 UYI524475:UYI524480 UOM524475:UOM524480 UEQ524475:UEQ524480 TUU524475:TUU524480 TKY524475:TKY524480 TBC524475:TBC524480 SRG524475:SRG524480 SHK524475:SHK524480 RXO524475:RXO524480 RNS524475:RNS524480 RDW524475:RDW524480 QUA524475:QUA524480 QKE524475:QKE524480 QAI524475:QAI524480 PQM524475:PQM524480 PGQ524475:PGQ524480 OWU524475:OWU524480 OMY524475:OMY524480 ODC524475:ODC524480 NTG524475:NTG524480 NJK524475:NJK524480 MZO524475:MZO524480 MPS524475:MPS524480 MFW524475:MFW524480 LWA524475:LWA524480 LME524475:LME524480 LCI524475:LCI524480 KSM524475:KSM524480 KIQ524475:KIQ524480 JYU524475:JYU524480 JOY524475:JOY524480 JFC524475:JFC524480 IVG524475:IVG524480 ILK524475:ILK524480 IBO524475:IBO524480 HRS524475:HRS524480 HHW524475:HHW524480 GYA524475:GYA524480 GOE524475:GOE524480 GEI524475:GEI524480 FUM524475:FUM524480 FKQ524475:FKQ524480 FAU524475:FAU524480 EQY524475:EQY524480 EHC524475:EHC524480 DXG524475:DXG524480 DNK524475:DNK524480 DDO524475:DDO524480 CTS524475:CTS524480 CJW524475:CJW524480 CAA524475:CAA524480 BQE524475:BQE524480 BGI524475:BGI524480 AWM524475:AWM524480 AMQ524475:AMQ524480 ACU524475:ACU524480 SY524475:SY524480 JC524475:JC524480 D524475:E524480 WVO458939:WVO458944 WLS458939:WLS458944 WBW458939:WBW458944 VSA458939:VSA458944 VIE458939:VIE458944 UYI458939:UYI458944 UOM458939:UOM458944 UEQ458939:UEQ458944 TUU458939:TUU458944 TKY458939:TKY458944 TBC458939:TBC458944 SRG458939:SRG458944 SHK458939:SHK458944 RXO458939:RXO458944 RNS458939:RNS458944 RDW458939:RDW458944 QUA458939:QUA458944 QKE458939:QKE458944 QAI458939:QAI458944 PQM458939:PQM458944 PGQ458939:PGQ458944 OWU458939:OWU458944 OMY458939:OMY458944 ODC458939:ODC458944 NTG458939:NTG458944 NJK458939:NJK458944 MZO458939:MZO458944 MPS458939:MPS458944 MFW458939:MFW458944 LWA458939:LWA458944 LME458939:LME458944 LCI458939:LCI458944 KSM458939:KSM458944 KIQ458939:KIQ458944 JYU458939:JYU458944 JOY458939:JOY458944 JFC458939:JFC458944 IVG458939:IVG458944 ILK458939:ILK458944 IBO458939:IBO458944 HRS458939:HRS458944 HHW458939:HHW458944 GYA458939:GYA458944 GOE458939:GOE458944 GEI458939:GEI458944 FUM458939:FUM458944 FKQ458939:FKQ458944 FAU458939:FAU458944 EQY458939:EQY458944 EHC458939:EHC458944 DXG458939:DXG458944 DNK458939:DNK458944 DDO458939:DDO458944 CTS458939:CTS458944 CJW458939:CJW458944 CAA458939:CAA458944 BQE458939:BQE458944 BGI458939:BGI458944 AWM458939:AWM458944 AMQ458939:AMQ458944 ACU458939:ACU458944 SY458939:SY458944 JC458939:JC458944 D458939:E458944 WVO393403:WVO393408 WLS393403:WLS393408 WBW393403:WBW393408 VSA393403:VSA393408 VIE393403:VIE393408 UYI393403:UYI393408 UOM393403:UOM393408 UEQ393403:UEQ393408 TUU393403:TUU393408 TKY393403:TKY393408 TBC393403:TBC393408 SRG393403:SRG393408 SHK393403:SHK393408 RXO393403:RXO393408 RNS393403:RNS393408 RDW393403:RDW393408 QUA393403:QUA393408 QKE393403:QKE393408 QAI393403:QAI393408 PQM393403:PQM393408 PGQ393403:PGQ393408 OWU393403:OWU393408 OMY393403:OMY393408 ODC393403:ODC393408 NTG393403:NTG393408 NJK393403:NJK393408 MZO393403:MZO393408 MPS393403:MPS393408 MFW393403:MFW393408 LWA393403:LWA393408 LME393403:LME393408 LCI393403:LCI393408 KSM393403:KSM393408 KIQ393403:KIQ393408 JYU393403:JYU393408 JOY393403:JOY393408 JFC393403:JFC393408 IVG393403:IVG393408 ILK393403:ILK393408 IBO393403:IBO393408 HRS393403:HRS393408 HHW393403:HHW393408 GYA393403:GYA393408 GOE393403:GOE393408 GEI393403:GEI393408 FUM393403:FUM393408 FKQ393403:FKQ393408 FAU393403:FAU393408 EQY393403:EQY393408 EHC393403:EHC393408 DXG393403:DXG393408 DNK393403:DNK393408 DDO393403:DDO393408 CTS393403:CTS393408 CJW393403:CJW393408 CAA393403:CAA393408 BQE393403:BQE393408 BGI393403:BGI393408 AWM393403:AWM393408 AMQ393403:AMQ393408 ACU393403:ACU393408 SY393403:SY393408 JC393403:JC393408 D393403:E393408 WVO327867:WVO327872 WLS327867:WLS327872 WBW327867:WBW327872 VSA327867:VSA327872 VIE327867:VIE327872 UYI327867:UYI327872 UOM327867:UOM327872 UEQ327867:UEQ327872 TUU327867:TUU327872 TKY327867:TKY327872 TBC327867:TBC327872 SRG327867:SRG327872 SHK327867:SHK327872 RXO327867:RXO327872 RNS327867:RNS327872 RDW327867:RDW327872 QUA327867:QUA327872 QKE327867:QKE327872 QAI327867:QAI327872 PQM327867:PQM327872 PGQ327867:PGQ327872 OWU327867:OWU327872 OMY327867:OMY327872 ODC327867:ODC327872 NTG327867:NTG327872 NJK327867:NJK327872 MZO327867:MZO327872 MPS327867:MPS327872 MFW327867:MFW327872 LWA327867:LWA327872 LME327867:LME327872 LCI327867:LCI327872 KSM327867:KSM327872 KIQ327867:KIQ327872 JYU327867:JYU327872 JOY327867:JOY327872 JFC327867:JFC327872 IVG327867:IVG327872 ILK327867:ILK327872 IBO327867:IBO327872 HRS327867:HRS327872 HHW327867:HHW327872 GYA327867:GYA327872 GOE327867:GOE327872 GEI327867:GEI327872 FUM327867:FUM327872 FKQ327867:FKQ327872 FAU327867:FAU327872 EQY327867:EQY327872 EHC327867:EHC327872 DXG327867:DXG327872 DNK327867:DNK327872 DDO327867:DDO327872 CTS327867:CTS327872 CJW327867:CJW327872 CAA327867:CAA327872 BQE327867:BQE327872 BGI327867:BGI327872 AWM327867:AWM327872 AMQ327867:AMQ327872 ACU327867:ACU327872 SY327867:SY327872 JC327867:JC327872 D327867:E327872 WVO262331:WVO262336 WLS262331:WLS262336 WBW262331:WBW262336 VSA262331:VSA262336 VIE262331:VIE262336 UYI262331:UYI262336 UOM262331:UOM262336 UEQ262331:UEQ262336 TUU262331:TUU262336 TKY262331:TKY262336 TBC262331:TBC262336 SRG262331:SRG262336 SHK262331:SHK262336 RXO262331:RXO262336 RNS262331:RNS262336 RDW262331:RDW262336 QUA262331:QUA262336 QKE262331:QKE262336 QAI262331:QAI262336 PQM262331:PQM262336 PGQ262331:PGQ262336 OWU262331:OWU262336 OMY262331:OMY262336 ODC262331:ODC262336 NTG262331:NTG262336 NJK262331:NJK262336 MZO262331:MZO262336 MPS262331:MPS262336 MFW262331:MFW262336 LWA262331:LWA262336 LME262331:LME262336 LCI262331:LCI262336 KSM262331:KSM262336 KIQ262331:KIQ262336 JYU262331:JYU262336 JOY262331:JOY262336 JFC262331:JFC262336 IVG262331:IVG262336 ILK262331:ILK262336 IBO262331:IBO262336 HRS262331:HRS262336 HHW262331:HHW262336 GYA262331:GYA262336 GOE262331:GOE262336 GEI262331:GEI262336 FUM262331:FUM262336 FKQ262331:FKQ262336 FAU262331:FAU262336 EQY262331:EQY262336 EHC262331:EHC262336 DXG262331:DXG262336 DNK262331:DNK262336 DDO262331:DDO262336 CTS262331:CTS262336 CJW262331:CJW262336 CAA262331:CAA262336 BQE262331:BQE262336 BGI262331:BGI262336 AWM262331:AWM262336 AMQ262331:AMQ262336 ACU262331:ACU262336 SY262331:SY262336 JC262331:JC262336 D262331:E262336 WVO196795:WVO196800 WLS196795:WLS196800 WBW196795:WBW196800 VSA196795:VSA196800 VIE196795:VIE196800 UYI196795:UYI196800 UOM196795:UOM196800 UEQ196795:UEQ196800 TUU196795:TUU196800 TKY196795:TKY196800 TBC196795:TBC196800 SRG196795:SRG196800 SHK196795:SHK196800 RXO196795:RXO196800 RNS196795:RNS196800 RDW196795:RDW196800 QUA196795:QUA196800 QKE196795:QKE196800 QAI196795:QAI196800 PQM196795:PQM196800 PGQ196795:PGQ196800 OWU196795:OWU196800 OMY196795:OMY196800 ODC196795:ODC196800 NTG196795:NTG196800 NJK196795:NJK196800 MZO196795:MZO196800 MPS196795:MPS196800 MFW196795:MFW196800 LWA196795:LWA196800 LME196795:LME196800 LCI196795:LCI196800 KSM196795:KSM196800 KIQ196795:KIQ196800 JYU196795:JYU196800 JOY196795:JOY196800 JFC196795:JFC196800 IVG196795:IVG196800 ILK196795:ILK196800 IBO196795:IBO196800 HRS196795:HRS196800 HHW196795:HHW196800 GYA196795:GYA196800 GOE196795:GOE196800 GEI196795:GEI196800 FUM196795:FUM196800 FKQ196795:FKQ196800 FAU196795:FAU196800 EQY196795:EQY196800 EHC196795:EHC196800 DXG196795:DXG196800 DNK196795:DNK196800 DDO196795:DDO196800 CTS196795:CTS196800 CJW196795:CJW196800 CAA196795:CAA196800 BQE196795:BQE196800 BGI196795:BGI196800 AWM196795:AWM196800 AMQ196795:AMQ196800 ACU196795:ACU196800 SY196795:SY196800 JC196795:JC196800 D196795:E196800 WVO131259:WVO131264 WLS131259:WLS131264 WBW131259:WBW131264 VSA131259:VSA131264 VIE131259:VIE131264 UYI131259:UYI131264 UOM131259:UOM131264 UEQ131259:UEQ131264 TUU131259:TUU131264 TKY131259:TKY131264 TBC131259:TBC131264 SRG131259:SRG131264 SHK131259:SHK131264 RXO131259:RXO131264 RNS131259:RNS131264 RDW131259:RDW131264 QUA131259:QUA131264 QKE131259:QKE131264 QAI131259:QAI131264 PQM131259:PQM131264 PGQ131259:PGQ131264 OWU131259:OWU131264 OMY131259:OMY131264 ODC131259:ODC131264 NTG131259:NTG131264 NJK131259:NJK131264 MZO131259:MZO131264 MPS131259:MPS131264 MFW131259:MFW131264 LWA131259:LWA131264 LME131259:LME131264 LCI131259:LCI131264 KSM131259:KSM131264 KIQ131259:KIQ131264 JYU131259:JYU131264 JOY131259:JOY131264 JFC131259:JFC131264 IVG131259:IVG131264 ILK131259:ILK131264 IBO131259:IBO131264 HRS131259:HRS131264 HHW131259:HHW131264 GYA131259:GYA131264 GOE131259:GOE131264 GEI131259:GEI131264 FUM131259:FUM131264 FKQ131259:FKQ131264 FAU131259:FAU131264 EQY131259:EQY131264 EHC131259:EHC131264 DXG131259:DXG131264 DNK131259:DNK131264 DDO131259:DDO131264 CTS131259:CTS131264 CJW131259:CJW131264 CAA131259:CAA131264 BQE131259:BQE131264 BGI131259:BGI131264 AWM131259:AWM131264 AMQ131259:AMQ131264 ACU131259:ACU131264 SY131259:SY131264 JC131259:JC131264 D131259:E131264 WVO65723:WVO65728 WLS65723:WLS65728 WBW65723:WBW65728 VSA65723:VSA65728 VIE65723:VIE65728 UYI65723:UYI65728 UOM65723:UOM65728 UEQ65723:UEQ65728 TUU65723:TUU65728 TKY65723:TKY65728 TBC65723:TBC65728 SRG65723:SRG65728 SHK65723:SHK65728 RXO65723:RXO65728 RNS65723:RNS65728 RDW65723:RDW65728 QUA65723:QUA65728 QKE65723:QKE65728 QAI65723:QAI65728 PQM65723:PQM65728 PGQ65723:PGQ65728 OWU65723:OWU65728 OMY65723:OMY65728 ODC65723:ODC65728 NTG65723:NTG65728 NJK65723:NJK65728 MZO65723:MZO65728 MPS65723:MPS65728 MFW65723:MFW65728 LWA65723:LWA65728 LME65723:LME65728 LCI65723:LCI65728 KSM65723:KSM65728 KIQ65723:KIQ65728 JYU65723:JYU65728 JOY65723:JOY65728 JFC65723:JFC65728 IVG65723:IVG65728 ILK65723:ILK65728 IBO65723:IBO65728 HRS65723:HRS65728 HHW65723:HHW65728 GYA65723:GYA65728 GOE65723:GOE65728 GEI65723:GEI65728 FUM65723:FUM65728 FKQ65723:FKQ65728 FAU65723:FAU65728 EQY65723:EQY65728 EHC65723:EHC65728 DXG65723:DXG65728 DNK65723:DNK65728 DDO65723:DDO65728 CTS65723:CTS65728 CJW65723:CJW65728 CAA65723:CAA65728 BQE65723:BQE65728 BGI65723:BGI65728 AWM65723:AWM65728 AMQ65723:AMQ65728 ACU65723:ACU65728 SY65723:SY65728 JC65723:JC65728 D65723:E65728 WVO983235:WVO983240 WLS983235:WLS983240 WBW983235:WBW983240 VSA983235:VSA983240 VIE983235:VIE983240 UYI983235:UYI983240 UOM983235:UOM983240 UEQ983235:UEQ983240 TUU983235:TUU983240 TKY983235:TKY983240 TBC983235:TBC983240 SRG983235:SRG983240 SHK983235:SHK983240 RXO983235:RXO983240 RNS983235:RNS983240 RDW983235:RDW983240 QUA983235:QUA983240 QKE983235:QKE983240 QAI983235:QAI983240 PQM983235:PQM983240 PGQ983235:PGQ983240 OWU983235:OWU983240 OMY983235:OMY983240 ODC983235:ODC983240 NTG983235:NTG983240 NJK983235:NJK983240 MZO983235:MZO983240 MPS983235:MPS983240 MFW983235:MFW983240 LWA983235:LWA983240 LME983235:LME983240 LCI983235:LCI983240 KSM983235:KSM983240 KIQ983235:KIQ983240 JYU983235:JYU983240 JOY983235:JOY983240 JFC983235:JFC983240 IVG983235:IVG983240 ILK983235:ILK983240 IBO983235:IBO983240 HRS983235:HRS983240 HHW983235:HHW983240 GYA983235:GYA983240 GOE983235:GOE983240 GEI983235:GEI983240 FUM983235:FUM983240 FKQ983235:FKQ983240 FAU983235:FAU983240 EQY983235:EQY983240 EHC983235:EHC983240 DXG983235:DXG983240 DNK983235:DNK983240 DDO983235:DDO983240 CTS983235:CTS983240 CJW983235:CJW983240 CAA983235:CAA983240 BQE983235:BQE983240 BGI983235:BGI983240 AWM983235:AWM983240 AMQ983235:AMQ983240 ACU983235:ACU983240 SY983235:SY983240 JC983235:JC983240 D983235:E983240 WVO917699:WVO917704 WLS917699:WLS917704 WBW917699:WBW917704 VSA917699:VSA917704 VIE917699:VIE917704 UYI917699:UYI917704 UOM917699:UOM917704 UEQ917699:UEQ917704 TUU917699:TUU917704 TKY917699:TKY917704 TBC917699:TBC917704 SRG917699:SRG917704 SHK917699:SHK917704 RXO917699:RXO917704 RNS917699:RNS917704 RDW917699:RDW917704 QUA917699:QUA917704 QKE917699:QKE917704 QAI917699:QAI917704 PQM917699:PQM917704 PGQ917699:PGQ917704 OWU917699:OWU917704 OMY917699:OMY917704 ODC917699:ODC917704 NTG917699:NTG917704 NJK917699:NJK917704 MZO917699:MZO917704 MPS917699:MPS917704 MFW917699:MFW917704 LWA917699:LWA917704 LME917699:LME917704 LCI917699:LCI917704 KSM917699:KSM917704 KIQ917699:KIQ917704 JYU917699:JYU917704 JOY917699:JOY917704 JFC917699:JFC917704 IVG917699:IVG917704 ILK917699:ILK917704 IBO917699:IBO917704 HRS917699:HRS917704 HHW917699:HHW917704 GYA917699:GYA917704 GOE917699:GOE917704 GEI917699:GEI917704 FUM917699:FUM917704 FKQ917699:FKQ917704 FAU917699:FAU917704 EQY917699:EQY917704 EHC917699:EHC917704 DXG917699:DXG917704 DNK917699:DNK917704 DDO917699:DDO917704 CTS917699:CTS917704 CJW917699:CJW917704 CAA917699:CAA917704 BQE917699:BQE917704 BGI917699:BGI917704 AWM917699:AWM917704 AMQ917699:AMQ917704 ACU917699:ACU917704 SY917699:SY917704 JC917699:JC917704 D917699:E917704 WVO852163:WVO852168 WLS852163:WLS852168 WBW852163:WBW852168 VSA852163:VSA852168 VIE852163:VIE852168 UYI852163:UYI852168 UOM852163:UOM852168 UEQ852163:UEQ852168 TUU852163:TUU852168 TKY852163:TKY852168 TBC852163:TBC852168 SRG852163:SRG852168 SHK852163:SHK852168 RXO852163:RXO852168 RNS852163:RNS852168 RDW852163:RDW852168 QUA852163:QUA852168 QKE852163:QKE852168 QAI852163:QAI852168 PQM852163:PQM852168 PGQ852163:PGQ852168 OWU852163:OWU852168 OMY852163:OMY852168 ODC852163:ODC852168 NTG852163:NTG852168 NJK852163:NJK852168 MZO852163:MZO852168 MPS852163:MPS852168 MFW852163:MFW852168 LWA852163:LWA852168 LME852163:LME852168 LCI852163:LCI852168 KSM852163:KSM852168 KIQ852163:KIQ852168 JYU852163:JYU852168 JOY852163:JOY852168 JFC852163:JFC852168 IVG852163:IVG852168 ILK852163:ILK852168 IBO852163:IBO852168 HRS852163:HRS852168 HHW852163:HHW852168 GYA852163:GYA852168 GOE852163:GOE852168 GEI852163:GEI852168 FUM852163:FUM852168 FKQ852163:FKQ852168 FAU852163:FAU852168 EQY852163:EQY852168 EHC852163:EHC852168 DXG852163:DXG852168 DNK852163:DNK852168 DDO852163:DDO852168 CTS852163:CTS852168 CJW852163:CJW852168 CAA852163:CAA852168 BQE852163:BQE852168 BGI852163:BGI852168 AWM852163:AWM852168 AMQ852163:AMQ852168 ACU852163:ACU852168 SY852163:SY852168 JC852163:JC852168 D852163:E852168 WVO786627:WVO786632 WLS786627:WLS786632 WBW786627:WBW786632 VSA786627:VSA786632 VIE786627:VIE786632 UYI786627:UYI786632 UOM786627:UOM786632 UEQ786627:UEQ786632 TUU786627:TUU786632 TKY786627:TKY786632 TBC786627:TBC786632 SRG786627:SRG786632 SHK786627:SHK786632 RXO786627:RXO786632 RNS786627:RNS786632 RDW786627:RDW786632 QUA786627:QUA786632 QKE786627:QKE786632 QAI786627:QAI786632 PQM786627:PQM786632 PGQ786627:PGQ786632 OWU786627:OWU786632 OMY786627:OMY786632 ODC786627:ODC786632 NTG786627:NTG786632 NJK786627:NJK786632 MZO786627:MZO786632 MPS786627:MPS786632 MFW786627:MFW786632 LWA786627:LWA786632 LME786627:LME786632 LCI786627:LCI786632 KSM786627:KSM786632 KIQ786627:KIQ786632 JYU786627:JYU786632 JOY786627:JOY786632 JFC786627:JFC786632 IVG786627:IVG786632 ILK786627:ILK786632 IBO786627:IBO786632 HRS786627:HRS786632 HHW786627:HHW786632 GYA786627:GYA786632 GOE786627:GOE786632 GEI786627:GEI786632 FUM786627:FUM786632 FKQ786627:FKQ786632 FAU786627:FAU786632 EQY786627:EQY786632 EHC786627:EHC786632 DXG786627:DXG786632 DNK786627:DNK786632 DDO786627:DDO786632 CTS786627:CTS786632 CJW786627:CJW786632 CAA786627:CAA786632 BQE786627:BQE786632 BGI786627:BGI786632 AWM786627:AWM786632 AMQ786627:AMQ786632 ACU786627:ACU786632 SY786627:SY786632 JC786627:JC786632 D786627:E786632 WVO721091:WVO721096 WLS721091:WLS721096 WBW721091:WBW721096 VSA721091:VSA721096 VIE721091:VIE721096 UYI721091:UYI721096 UOM721091:UOM721096 UEQ721091:UEQ721096 TUU721091:TUU721096 TKY721091:TKY721096 TBC721091:TBC721096 SRG721091:SRG721096 SHK721091:SHK721096 RXO721091:RXO721096 RNS721091:RNS721096 RDW721091:RDW721096 QUA721091:QUA721096 QKE721091:QKE721096 QAI721091:QAI721096 PQM721091:PQM721096 PGQ721091:PGQ721096 OWU721091:OWU721096 OMY721091:OMY721096 ODC721091:ODC721096 NTG721091:NTG721096 NJK721091:NJK721096 MZO721091:MZO721096 MPS721091:MPS721096 MFW721091:MFW721096 LWA721091:LWA721096 LME721091:LME721096 LCI721091:LCI721096 KSM721091:KSM721096 KIQ721091:KIQ721096 JYU721091:JYU721096 JOY721091:JOY721096 JFC721091:JFC721096 IVG721091:IVG721096 ILK721091:ILK721096 IBO721091:IBO721096 HRS721091:HRS721096 HHW721091:HHW721096 GYA721091:GYA721096 GOE721091:GOE721096 GEI721091:GEI721096 FUM721091:FUM721096 FKQ721091:FKQ721096 FAU721091:FAU721096 EQY721091:EQY721096 EHC721091:EHC721096 DXG721091:DXG721096 DNK721091:DNK721096 DDO721091:DDO721096 CTS721091:CTS721096 CJW721091:CJW721096 CAA721091:CAA721096 BQE721091:BQE721096 BGI721091:BGI721096 AWM721091:AWM721096 AMQ721091:AMQ721096 ACU721091:ACU721096 SY721091:SY721096 JC721091:JC721096 D721091:E721096 WVO655555:WVO655560 WLS655555:WLS655560 WBW655555:WBW655560 VSA655555:VSA655560 VIE655555:VIE655560 UYI655555:UYI655560 UOM655555:UOM655560 UEQ655555:UEQ655560 TUU655555:TUU655560 TKY655555:TKY655560 TBC655555:TBC655560 SRG655555:SRG655560 SHK655555:SHK655560 RXO655555:RXO655560 RNS655555:RNS655560 RDW655555:RDW655560 QUA655555:QUA655560 QKE655555:QKE655560 QAI655555:QAI655560 PQM655555:PQM655560 PGQ655555:PGQ655560 OWU655555:OWU655560 OMY655555:OMY655560 ODC655555:ODC655560 NTG655555:NTG655560 NJK655555:NJK655560 MZO655555:MZO655560 MPS655555:MPS655560 MFW655555:MFW655560 LWA655555:LWA655560 LME655555:LME655560 LCI655555:LCI655560 KSM655555:KSM655560 KIQ655555:KIQ655560 JYU655555:JYU655560 JOY655555:JOY655560 JFC655555:JFC655560 IVG655555:IVG655560 ILK655555:ILK655560 IBO655555:IBO655560 HRS655555:HRS655560 HHW655555:HHW655560 GYA655555:GYA655560 GOE655555:GOE655560 GEI655555:GEI655560 FUM655555:FUM655560 FKQ655555:FKQ655560 FAU655555:FAU655560 EQY655555:EQY655560 EHC655555:EHC655560 DXG655555:DXG655560 DNK655555:DNK655560 DDO655555:DDO655560 CTS655555:CTS655560 CJW655555:CJW655560 CAA655555:CAA655560 BQE655555:BQE655560 BGI655555:BGI655560 AWM655555:AWM655560 AMQ655555:AMQ655560 ACU655555:ACU655560 SY655555:SY655560 JC655555:JC655560 D655555:E655560 WVO590019:WVO590024 WLS590019:WLS590024 WBW590019:WBW590024 VSA590019:VSA590024 VIE590019:VIE590024 UYI590019:UYI590024 UOM590019:UOM590024 UEQ590019:UEQ590024 TUU590019:TUU590024 TKY590019:TKY590024 TBC590019:TBC590024 SRG590019:SRG590024 SHK590019:SHK590024 RXO590019:RXO590024 RNS590019:RNS590024 RDW590019:RDW590024 QUA590019:QUA590024 QKE590019:QKE590024 QAI590019:QAI590024 PQM590019:PQM590024 PGQ590019:PGQ590024 OWU590019:OWU590024 OMY590019:OMY590024 ODC590019:ODC590024 NTG590019:NTG590024 NJK590019:NJK590024 MZO590019:MZO590024 MPS590019:MPS590024 MFW590019:MFW590024 LWA590019:LWA590024 LME590019:LME590024 LCI590019:LCI590024 KSM590019:KSM590024 KIQ590019:KIQ590024 JYU590019:JYU590024 JOY590019:JOY590024 JFC590019:JFC590024 IVG590019:IVG590024 ILK590019:ILK590024 IBO590019:IBO590024 HRS590019:HRS590024 HHW590019:HHW590024 GYA590019:GYA590024 GOE590019:GOE590024 GEI590019:GEI590024 FUM590019:FUM590024 FKQ590019:FKQ590024 FAU590019:FAU590024 EQY590019:EQY590024 EHC590019:EHC590024 DXG590019:DXG590024 DNK590019:DNK590024 DDO590019:DDO590024 CTS590019:CTS590024 CJW590019:CJW590024 CAA590019:CAA590024 BQE590019:BQE590024 BGI590019:BGI590024 AWM590019:AWM590024 AMQ590019:AMQ590024 ACU590019:ACU590024 SY590019:SY590024 JC590019:JC590024 D590019:E590024 WVO524483:WVO524488 WLS524483:WLS524488 WBW524483:WBW524488 VSA524483:VSA524488 VIE524483:VIE524488 UYI524483:UYI524488 UOM524483:UOM524488 UEQ524483:UEQ524488 TUU524483:TUU524488 TKY524483:TKY524488 TBC524483:TBC524488 SRG524483:SRG524488 SHK524483:SHK524488 RXO524483:RXO524488 RNS524483:RNS524488 RDW524483:RDW524488 QUA524483:QUA524488 QKE524483:QKE524488 QAI524483:QAI524488 PQM524483:PQM524488 PGQ524483:PGQ524488 OWU524483:OWU524488 OMY524483:OMY524488 ODC524483:ODC524488 NTG524483:NTG524488 NJK524483:NJK524488 MZO524483:MZO524488 MPS524483:MPS524488 MFW524483:MFW524488 LWA524483:LWA524488 LME524483:LME524488 LCI524483:LCI524488 KSM524483:KSM524488 KIQ524483:KIQ524488 JYU524483:JYU524488 JOY524483:JOY524488 JFC524483:JFC524488 IVG524483:IVG524488 ILK524483:ILK524488 IBO524483:IBO524488 HRS524483:HRS524488 HHW524483:HHW524488 GYA524483:GYA524488 GOE524483:GOE524488 GEI524483:GEI524488 FUM524483:FUM524488 FKQ524483:FKQ524488 FAU524483:FAU524488 EQY524483:EQY524488 EHC524483:EHC524488 DXG524483:DXG524488 DNK524483:DNK524488 DDO524483:DDO524488 CTS524483:CTS524488 CJW524483:CJW524488 CAA524483:CAA524488 BQE524483:BQE524488 BGI524483:BGI524488 AWM524483:AWM524488 AMQ524483:AMQ524488 ACU524483:ACU524488 SY524483:SY524488 JC524483:JC524488 D524483:E524488 WVO458947:WVO458952 WLS458947:WLS458952 WBW458947:WBW458952 VSA458947:VSA458952 VIE458947:VIE458952 UYI458947:UYI458952 UOM458947:UOM458952 UEQ458947:UEQ458952 TUU458947:TUU458952 TKY458947:TKY458952 TBC458947:TBC458952 SRG458947:SRG458952 SHK458947:SHK458952 RXO458947:RXO458952 RNS458947:RNS458952 RDW458947:RDW458952 QUA458947:QUA458952 QKE458947:QKE458952 QAI458947:QAI458952 PQM458947:PQM458952 PGQ458947:PGQ458952 OWU458947:OWU458952 OMY458947:OMY458952 ODC458947:ODC458952 NTG458947:NTG458952 NJK458947:NJK458952 MZO458947:MZO458952 MPS458947:MPS458952 MFW458947:MFW458952 LWA458947:LWA458952 LME458947:LME458952 LCI458947:LCI458952 KSM458947:KSM458952 KIQ458947:KIQ458952 JYU458947:JYU458952 JOY458947:JOY458952 JFC458947:JFC458952 IVG458947:IVG458952 ILK458947:ILK458952 IBO458947:IBO458952 HRS458947:HRS458952 HHW458947:HHW458952 GYA458947:GYA458952 GOE458947:GOE458952 GEI458947:GEI458952 FUM458947:FUM458952 FKQ458947:FKQ458952 FAU458947:FAU458952 EQY458947:EQY458952 EHC458947:EHC458952 DXG458947:DXG458952 DNK458947:DNK458952 DDO458947:DDO458952 CTS458947:CTS458952 CJW458947:CJW458952 CAA458947:CAA458952 BQE458947:BQE458952 BGI458947:BGI458952 AWM458947:AWM458952 AMQ458947:AMQ458952 ACU458947:ACU458952 SY458947:SY458952 JC458947:JC458952 D458947:E458952 WVO393411:WVO393416 WLS393411:WLS393416 WBW393411:WBW393416 VSA393411:VSA393416 VIE393411:VIE393416 UYI393411:UYI393416 UOM393411:UOM393416 UEQ393411:UEQ393416 TUU393411:TUU393416 TKY393411:TKY393416 TBC393411:TBC393416 SRG393411:SRG393416 SHK393411:SHK393416 RXO393411:RXO393416 RNS393411:RNS393416 RDW393411:RDW393416 QUA393411:QUA393416 QKE393411:QKE393416 QAI393411:QAI393416 PQM393411:PQM393416 PGQ393411:PGQ393416 OWU393411:OWU393416 OMY393411:OMY393416 ODC393411:ODC393416 NTG393411:NTG393416 NJK393411:NJK393416 MZO393411:MZO393416 MPS393411:MPS393416 MFW393411:MFW393416 LWA393411:LWA393416 LME393411:LME393416 LCI393411:LCI393416 KSM393411:KSM393416 KIQ393411:KIQ393416 JYU393411:JYU393416 JOY393411:JOY393416 JFC393411:JFC393416 IVG393411:IVG393416 ILK393411:ILK393416 IBO393411:IBO393416 HRS393411:HRS393416 HHW393411:HHW393416 GYA393411:GYA393416 GOE393411:GOE393416 GEI393411:GEI393416 FUM393411:FUM393416 FKQ393411:FKQ393416 FAU393411:FAU393416 EQY393411:EQY393416 EHC393411:EHC393416 DXG393411:DXG393416 DNK393411:DNK393416 DDO393411:DDO393416 CTS393411:CTS393416 CJW393411:CJW393416 CAA393411:CAA393416 BQE393411:BQE393416 BGI393411:BGI393416 AWM393411:AWM393416 AMQ393411:AMQ393416 ACU393411:ACU393416 SY393411:SY393416 JC393411:JC393416 D393411:E393416 WVO327875:WVO327880 WLS327875:WLS327880 WBW327875:WBW327880 VSA327875:VSA327880 VIE327875:VIE327880 UYI327875:UYI327880 UOM327875:UOM327880 UEQ327875:UEQ327880 TUU327875:TUU327880 TKY327875:TKY327880 TBC327875:TBC327880 SRG327875:SRG327880 SHK327875:SHK327880 RXO327875:RXO327880 RNS327875:RNS327880 RDW327875:RDW327880 QUA327875:QUA327880 QKE327875:QKE327880 QAI327875:QAI327880 PQM327875:PQM327880 PGQ327875:PGQ327880 OWU327875:OWU327880 OMY327875:OMY327880 ODC327875:ODC327880 NTG327875:NTG327880 NJK327875:NJK327880 MZO327875:MZO327880 MPS327875:MPS327880 MFW327875:MFW327880 LWA327875:LWA327880 LME327875:LME327880 LCI327875:LCI327880 KSM327875:KSM327880 KIQ327875:KIQ327880 JYU327875:JYU327880 JOY327875:JOY327880 JFC327875:JFC327880 IVG327875:IVG327880 ILK327875:ILK327880 IBO327875:IBO327880 HRS327875:HRS327880 HHW327875:HHW327880 GYA327875:GYA327880 GOE327875:GOE327880 GEI327875:GEI327880 FUM327875:FUM327880 FKQ327875:FKQ327880 FAU327875:FAU327880 EQY327875:EQY327880 EHC327875:EHC327880 DXG327875:DXG327880 DNK327875:DNK327880 DDO327875:DDO327880 CTS327875:CTS327880 CJW327875:CJW327880 CAA327875:CAA327880 BQE327875:BQE327880 BGI327875:BGI327880 AWM327875:AWM327880 AMQ327875:AMQ327880 ACU327875:ACU327880 SY327875:SY327880 JC327875:JC327880 D327875:E327880 WVO262339:WVO262344 WLS262339:WLS262344 WBW262339:WBW262344 VSA262339:VSA262344 VIE262339:VIE262344 UYI262339:UYI262344 UOM262339:UOM262344 UEQ262339:UEQ262344 TUU262339:TUU262344 TKY262339:TKY262344 TBC262339:TBC262344 SRG262339:SRG262344 SHK262339:SHK262344 RXO262339:RXO262344 RNS262339:RNS262344 RDW262339:RDW262344 QUA262339:QUA262344 QKE262339:QKE262344 QAI262339:QAI262344 PQM262339:PQM262344 PGQ262339:PGQ262344 OWU262339:OWU262344 OMY262339:OMY262344 ODC262339:ODC262344 NTG262339:NTG262344 NJK262339:NJK262344 MZO262339:MZO262344 MPS262339:MPS262344 MFW262339:MFW262344 LWA262339:LWA262344 LME262339:LME262344 LCI262339:LCI262344 KSM262339:KSM262344 KIQ262339:KIQ262344 JYU262339:JYU262344 JOY262339:JOY262344 JFC262339:JFC262344 IVG262339:IVG262344 ILK262339:ILK262344 IBO262339:IBO262344 HRS262339:HRS262344 HHW262339:HHW262344 GYA262339:GYA262344 GOE262339:GOE262344 GEI262339:GEI262344 FUM262339:FUM262344 FKQ262339:FKQ262344 FAU262339:FAU262344 EQY262339:EQY262344 EHC262339:EHC262344 DXG262339:DXG262344 DNK262339:DNK262344 DDO262339:DDO262344 CTS262339:CTS262344 CJW262339:CJW262344 CAA262339:CAA262344 BQE262339:BQE262344 BGI262339:BGI262344 AWM262339:AWM262344 AMQ262339:AMQ262344 ACU262339:ACU262344 SY262339:SY262344 JC262339:JC262344 D262339:E262344 WVO196803:WVO196808 WLS196803:WLS196808 WBW196803:WBW196808 VSA196803:VSA196808 VIE196803:VIE196808 UYI196803:UYI196808 UOM196803:UOM196808 UEQ196803:UEQ196808 TUU196803:TUU196808 TKY196803:TKY196808 TBC196803:TBC196808 SRG196803:SRG196808 SHK196803:SHK196808 RXO196803:RXO196808 RNS196803:RNS196808 RDW196803:RDW196808 QUA196803:QUA196808 QKE196803:QKE196808 QAI196803:QAI196808 PQM196803:PQM196808 PGQ196803:PGQ196808 OWU196803:OWU196808 OMY196803:OMY196808 ODC196803:ODC196808 NTG196803:NTG196808 NJK196803:NJK196808 MZO196803:MZO196808 MPS196803:MPS196808 MFW196803:MFW196808 LWA196803:LWA196808 LME196803:LME196808 LCI196803:LCI196808 KSM196803:KSM196808 KIQ196803:KIQ196808 JYU196803:JYU196808 JOY196803:JOY196808 JFC196803:JFC196808 IVG196803:IVG196808 ILK196803:ILK196808 IBO196803:IBO196808 HRS196803:HRS196808 HHW196803:HHW196808 GYA196803:GYA196808 GOE196803:GOE196808 GEI196803:GEI196808 FUM196803:FUM196808 FKQ196803:FKQ196808 FAU196803:FAU196808 EQY196803:EQY196808 EHC196803:EHC196808 DXG196803:DXG196808 DNK196803:DNK196808 DDO196803:DDO196808 CTS196803:CTS196808 CJW196803:CJW196808 CAA196803:CAA196808 BQE196803:BQE196808 BGI196803:BGI196808 AWM196803:AWM196808 AMQ196803:AMQ196808 ACU196803:ACU196808 SY196803:SY196808 JC196803:JC196808 D196803:E196808 WVO131267:WVO131272 WLS131267:WLS131272 WBW131267:WBW131272 VSA131267:VSA131272 VIE131267:VIE131272 UYI131267:UYI131272 UOM131267:UOM131272 UEQ131267:UEQ131272 TUU131267:TUU131272 TKY131267:TKY131272 TBC131267:TBC131272 SRG131267:SRG131272 SHK131267:SHK131272 RXO131267:RXO131272 RNS131267:RNS131272 RDW131267:RDW131272 QUA131267:QUA131272 QKE131267:QKE131272 QAI131267:QAI131272 PQM131267:PQM131272 PGQ131267:PGQ131272 OWU131267:OWU131272 OMY131267:OMY131272 ODC131267:ODC131272 NTG131267:NTG131272 NJK131267:NJK131272 MZO131267:MZO131272 MPS131267:MPS131272 MFW131267:MFW131272 LWA131267:LWA131272 LME131267:LME131272 LCI131267:LCI131272 KSM131267:KSM131272 KIQ131267:KIQ131272 JYU131267:JYU131272 JOY131267:JOY131272 JFC131267:JFC131272 IVG131267:IVG131272 ILK131267:ILK131272 IBO131267:IBO131272 HRS131267:HRS131272 HHW131267:HHW131272 GYA131267:GYA131272 GOE131267:GOE131272 GEI131267:GEI131272 FUM131267:FUM131272 FKQ131267:FKQ131272 FAU131267:FAU131272 EQY131267:EQY131272 EHC131267:EHC131272 DXG131267:DXG131272 DNK131267:DNK131272 DDO131267:DDO131272 CTS131267:CTS131272 CJW131267:CJW131272 CAA131267:CAA131272 BQE131267:BQE131272 BGI131267:BGI131272 AWM131267:AWM131272 AMQ131267:AMQ131272 ACU131267:ACU131272 SY131267:SY131272 JC131267:JC131272 D131267:E131272 WVO65731:WVO65736 WLS65731:WLS65736 WBW65731:WBW65736 VSA65731:VSA65736 VIE65731:VIE65736 UYI65731:UYI65736 UOM65731:UOM65736 UEQ65731:UEQ65736 TUU65731:TUU65736 TKY65731:TKY65736 TBC65731:TBC65736 SRG65731:SRG65736 SHK65731:SHK65736 RXO65731:RXO65736 RNS65731:RNS65736 RDW65731:RDW65736 QUA65731:QUA65736 QKE65731:QKE65736 QAI65731:QAI65736 PQM65731:PQM65736 PGQ65731:PGQ65736 OWU65731:OWU65736 OMY65731:OMY65736 ODC65731:ODC65736 NTG65731:NTG65736 NJK65731:NJK65736 MZO65731:MZO65736 MPS65731:MPS65736 MFW65731:MFW65736 LWA65731:LWA65736 LME65731:LME65736 LCI65731:LCI65736 KSM65731:KSM65736 KIQ65731:KIQ65736 JYU65731:JYU65736 JOY65731:JOY65736 JFC65731:JFC65736 IVG65731:IVG65736 ILK65731:ILK65736 IBO65731:IBO65736 HRS65731:HRS65736 HHW65731:HHW65736 GYA65731:GYA65736 GOE65731:GOE65736 GEI65731:GEI65736 FUM65731:FUM65736 FKQ65731:FKQ65736 FAU65731:FAU65736 EQY65731:EQY65736 EHC65731:EHC65736 DXG65731:DXG65736 DNK65731:DNK65736 DDO65731:DDO65736 CTS65731:CTS65736 CJW65731:CJW65736 CAA65731:CAA65736 BQE65731:BQE65736 BGI65731:BGI65736 AWM65731:AWM65736 AMQ65731:AMQ65736 ACU65731:ACU65736 SY65731:SY65736 JC65731:JC65736 D65731:E65736 WVO983163:WVO983168 WLS983163:WLS983168 WBW983163:WBW983168 VSA983163:VSA983168 VIE983163:VIE983168 UYI983163:UYI983168 UOM983163:UOM983168 UEQ983163:UEQ983168 TUU983163:TUU983168 TKY983163:TKY983168 TBC983163:TBC983168 SRG983163:SRG983168 SHK983163:SHK983168 RXO983163:RXO983168 RNS983163:RNS983168 RDW983163:RDW983168 QUA983163:QUA983168 QKE983163:QKE983168 QAI983163:QAI983168 PQM983163:PQM983168 PGQ983163:PGQ983168 OWU983163:OWU983168 OMY983163:OMY983168 ODC983163:ODC983168 NTG983163:NTG983168 NJK983163:NJK983168 MZO983163:MZO983168 MPS983163:MPS983168 MFW983163:MFW983168 LWA983163:LWA983168 LME983163:LME983168 LCI983163:LCI983168 KSM983163:KSM983168 KIQ983163:KIQ983168 JYU983163:JYU983168 JOY983163:JOY983168 JFC983163:JFC983168 IVG983163:IVG983168 ILK983163:ILK983168 IBO983163:IBO983168 HRS983163:HRS983168 HHW983163:HHW983168 GYA983163:GYA983168 GOE983163:GOE983168 GEI983163:GEI983168 FUM983163:FUM983168 FKQ983163:FKQ983168 FAU983163:FAU983168 EQY983163:EQY983168 EHC983163:EHC983168 DXG983163:DXG983168 DNK983163:DNK983168 DDO983163:DDO983168 CTS983163:CTS983168 CJW983163:CJW983168 CAA983163:CAA983168 BQE983163:BQE983168 BGI983163:BGI983168 AWM983163:AWM983168 AMQ983163:AMQ983168 ACU983163:ACU983168 SY983163:SY983168 JC983163:JC983168 D983163:E983168 WVO917627:WVO917632 WLS917627:WLS917632 WBW917627:WBW917632 VSA917627:VSA917632 VIE917627:VIE917632 UYI917627:UYI917632 UOM917627:UOM917632 UEQ917627:UEQ917632 TUU917627:TUU917632 TKY917627:TKY917632 TBC917627:TBC917632 SRG917627:SRG917632 SHK917627:SHK917632 RXO917627:RXO917632 RNS917627:RNS917632 RDW917627:RDW917632 QUA917627:QUA917632 QKE917627:QKE917632 QAI917627:QAI917632 PQM917627:PQM917632 PGQ917627:PGQ917632 OWU917627:OWU917632 OMY917627:OMY917632 ODC917627:ODC917632 NTG917627:NTG917632 NJK917627:NJK917632 MZO917627:MZO917632 MPS917627:MPS917632 MFW917627:MFW917632 LWA917627:LWA917632 LME917627:LME917632 LCI917627:LCI917632 KSM917627:KSM917632 KIQ917627:KIQ917632 JYU917627:JYU917632 JOY917627:JOY917632 JFC917627:JFC917632 IVG917627:IVG917632 ILK917627:ILK917632 IBO917627:IBO917632 HRS917627:HRS917632 HHW917627:HHW917632 GYA917627:GYA917632 GOE917627:GOE917632 GEI917627:GEI917632 FUM917627:FUM917632 FKQ917627:FKQ917632 FAU917627:FAU917632 EQY917627:EQY917632 EHC917627:EHC917632 DXG917627:DXG917632 DNK917627:DNK917632 DDO917627:DDO917632 CTS917627:CTS917632 CJW917627:CJW917632 CAA917627:CAA917632 BQE917627:BQE917632 BGI917627:BGI917632 AWM917627:AWM917632 AMQ917627:AMQ917632 ACU917627:ACU917632 SY917627:SY917632 JC917627:JC917632 D917627:E917632 WVO852091:WVO852096 WLS852091:WLS852096 WBW852091:WBW852096 VSA852091:VSA852096 VIE852091:VIE852096 UYI852091:UYI852096 UOM852091:UOM852096 UEQ852091:UEQ852096 TUU852091:TUU852096 TKY852091:TKY852096 TBC852091:TBC852096 SRG852091:SRG852096 SHK852091:SHK852096 RXO852091:RXO852096 RNS852091:RNS852096 RDW852091:RDW852096 QUA852091:QUA852096 QKE852091:QKE852096 QAI852091:QAI852096 PQM852091:PQM852096 PGQ852091:PGQ852096 OWU852091:OWU852096 OMY852091:OMY852096 ODC852091:ODC852096 NTG852091:NTG852096 NJK852091:NJK852096 MZO852091:MZO852096 MPS852091:MPS852096 MFW852091:MFW852096 LWA852091:LWA852096 LME852091:LME852096 LCI852091:LCI852096 KSM852091:KSM852096 KIQ852091:KIQ852096 JYU852091:JYU852096 JOY852091:JOY852096 JFC852091:JFC852096 IVG852091:IVG852096 ILK852091:ILK852096 IBO852091:IBO852096 HRS852091:HRS852096 HHW852091:HHW852096 GYA852091:GYA852096 GOE852091:GOE852096 GEI852091:GEI852096 FUM852091:FUM852096 FKQ852091:FKQ852096 FAU852091:FAU852096 EQY852091:EQY852096 EHC852091:EHC852096 DXG852091:DXG852096 DNK852091:DNK852096 DDO852091:DDO852096 CTS852091:CTS852096 CJW852091:CJW852096 CAA852091:CAA852096 BQE852091:BQE852096 BGI852091:BGI852096 AWM852091:AWM852096 AMQ852091:AMQ852096 ACU852091:ACU852096 SY852091:SY852096 JC852091:JC852096 D852091:E852096 WVO786555:WVO786560 WLS786555:WLS786560 WBW786555:WBW786560 VSA786555:VSA786560 VIE786555:VIE786560 UYI786555:UYI786560 UOM786555:UOM786560 UEQ786555:UEQ786560 TUU786555:TUU786560 TKY786555:TKY786560 TBC786555:TBC786560 SRG786555:SRG786560 SHK786555:SHK786560 RXO786555:RXO786560 RNS786555:RNS786560 RDW786555:RDW786560 QUA786555:QUA786560 QKE786555:QKE786560 QAI786555:QAI786560 PQM786555:PQM786560 PGQ786555:PGQ786560 OWU786555:OWU786560 OMY786555:OMY786560 ODC786555:ODC786560 NTG786555:NTG786560 NJK786555:NJK786560 MZO786555:MZO786560 MPS786555:MPS786560 MFW786555:MFW786560 LWA786555:LWA786560 LME786555:LME786560 LCI786555:LCI786560 KSM786555:KSM786560 KIQ786555:KIQ786560 JYU786555:JYU786560 JOY786555:JOY786560 JFC786555:JFC786560 IVG786555:IVG786560 ILK786555:ILK786560 IBO786555:IBO786560 HRS786555:HRS786560 HHW786555:HHW786560 GYA786555:GYA786560 GOE786555:GOE786560 GEI786555:GEI786560 FUM786555:FUM786560 FKQ786555:FKQ786560 FAU786555:FAU786560 EQY786555:EQY786560 EHC786555:EHC786560 DXG786555:DXG786560 DNK786555:DNK786560 DDO786555:DDO786560 CTS786555:CTS786560 CJW786555:CJW786560 CAA786555:CAA786560 BQE786555:BQE786560 BGI786555:BGI786560 AWM786555:AWM786560 AMQ786555:AMQ786560 ACU786555:ACU786560 SY786555:SY786560 JC786555:JC786560 D786555:E786560 WVO721019:WVO721024 WLS721019:WLS721024 WBW721019:WBW721024 VSA721019:VSA721024 VIE721019:VIE721024 UYI721019:UYI721024 UOM721019:UOM721024 UEQ721019:UEQ721024 TUU721019:TUU721024 TKY721019:TKY721024 TBC721019:TBC721024 SRG721019:SRG721024 SHK721019:SHK721024 RXO721019:RXO721024 RNS721019:RNS721024 RDW721019:RDW721024 QUA721019:QUA721024 QKE721019:QKE721024 QAI721019:QAI721024 PQM721019:PQM721024 PGQ721019:PGQ721024 OWU721019:OWU721024 OMY721019:OMY721024 ODC721019:ODC721024 NTG721019:NTG721024 NJK721019:NJK721024 MZO721019:MZO721024 MPS721019:MPS721024 MFW721019:MFW721024 LWA721019:LWA721024 LME721019:LME721024 LCI721019:LCI721024 KSM721019:KSM721024 KIQ721019:KIQ721024 JYU721019:JYU721024 JOY721019:JOY721024 JFC721019:JFC721024 IVG721019:IVG721024 ILK721019:ILK721024 IBO721019:IBO721024 HRS721019:HRS721024 HHW721019:HHW721024 GYA721019:GYA721024 GOE721019:GOE721024 GEI721019:GEI721024 FUM721019:FUM721024 FKQ721019:FKQ721024 FAU721019:FAU721024 EQY721019:EQY721024 EHC721019:EHC721024 DXG721019:DXG721024 DNK721019:DNK721024 DDO721019:DDO721024 CTS721019:CTS721024 CJW721019:CJW721024 CAA721019:CAA721024 BQE721019:BQE721024 BGI721019:BGI721024 AWM721019:AWM721024 AMQ721019:AMQ721024 ACU721019:ACU721024 SY721019:SY721024 JC721019:JC721024 D721019:E721024 WVO655483:WVO655488 WLS655483:WLS655488 WBW655483:WBW655488 VSA655483:VSA655488 VIE655483:VIE655488 UYI655483:UYI655488 UOM655483:UOM655488 UEQ655483:UEQ655488 TUU655483:TUU655488 TKY655483:TKY655488 TBC655483:TBC655488 SRG655483:SRG655488 SHK655483:SHK655488 RXO655483:RXO655488 RNS655483:RNS655488 RDW655483:RDW655488 QUA655483:QUA655488 QKE655483:QKE655488 QAI655483:QAI655488 PQM655483:PQM655488 PGQ655483:PGQ655488 OWU655483:OWU655488 OMY655483:OMY655488 ODC655483:ODC655488 NTG655483:NTG655488 NJK655483:NJK655488 MZO655483:MZO655488 MPS655483:MPS655488 MFW655483:MFW655488 LWA655483:LWA655488 LME655483:LME655488 LCI655483:LCI655488 KSM655483:KSM655488 KIQ655483:KIQ655488 JYU655483:JYU655488 JOY655483:JOY655488 JFC655483:JFC655488 IVG655483:IVG655488 ILK655483:ILK655488 IBO655483:IBO655488 HRS655483:HRS655488 HHW655483:HHW655488 GYA655483:GYA655488 GOE655483:GOE655488 GEI655483:GEI655488 FUM655483:FUM655488 FKQ655483:FKQ655488 FAU655483:FAU655488 EQY655483:EQY655488 EHC655483:EHC655488 DXG655483:DXG655488 DNK655483:DNK655488 DDO655483:DDO655488 CTS655483:CTS655488 CJW655483:CJW655488 CAA655483:CAA655488 BQE655483:BQE655488 BGI655483:BGI655488 AWM655483:AWM655488 AMQ655483:AMQ655488 ACU655483:ACU655488 SY655483:SY655488 JC655483:JC655488 D655483:E655488 WVO589947:WVO589952 WLS589947:WLS589952 WBW589947:WBW589952 VSA589947:VSA589952 VIE589947:VIE589952 UYI589947:UYI589952 UOM589947:UOM589952 UEQ589947:UEQ589952 TUU589947:TUU589952 TKY589947:TKY589952 TBC589947:TBC589952 SRG589947:SRG589952 SHK589947:SHK589952 RXO589947:RXO589952 RNS589947:RNS589952 RDW589947:RDW589952 QUA589947:QUA589952 QKE589947:QKE589952 QAI589947:QAI589952 PQM589947:PQM589952 PGQ589947:PGQ589952 OWU589947:OWU589952 OMY589947:OMY589952 ODC589947:ODC589952 NTG589947:NTG589952 NJK589947:NJK589952 MZO589947:MZO589952 MPS589947:MPS589952 MFW589947:MFW589952 LWA589947:LWA589952 LME589947:LME589952 LCI589947:LCI589952 KSM589947:KSM589952 KIQ589947:KIQ589952 JYU589947:JYU589952 JOY589947:JOY589952 JFC589947:JFC589952 IVG589947:IVG589952 ILK589947:ILK589952 IBO589947:IBO589952 HRS589947:HRS589952 HHW589947:HHW589952 GYA589947:GYA589952 GOE589947:GOE589952 GEI589947:GEI589952 FUM589947:FUM589952 FKQ589947:FKQ589952 FAU589947:FAU589952 EQY589947:EQY589952 EHC589947:EHC589952 DXG589947:DXG589952 DNK589947:DNK589952 DDO589947:DDO589952 CTS589947:CTS589952 CJW589947:CJW589952 CAA589947:CAA589952 BQE589947:BQE589952 BGI589947:BGI589952 AWM589947:AWM589952 AMQ589947:AMQ589952 ACU589947:ACU589952 SY589947:SY589952 JC589947:JC589952 D589947:E589952 WVO524411:WVO524416 WLS524411:WLS524416 WBW524411:WBW524416 VSA524411:VSA524416 VIE524411:VIE524416 UYI524411:UYI524416 UOM524411:UOM524416 UEQ524411:UEQ524416 TUU524411:TUU524416 TKY524411:TKY524416 TBC524411:TBC524416 SRG524411:SRG524416 SHK524411:SHK524416 RXO524411:RXO524416 RNS524411:RNS524416 RDW524411:RDW524416 QUA524411:QUA524416 QKE524411:QKE524416 QAI524411:QAI524416 PQM524411:PQM524416 PGQ524411:PGQ524416 OWU524411:OWU524416 OMY524411:OMY524416 ODC524411:ODC524416 NTG524411:NTG524416 NJK524411:NJK524416 MZO524411:MZO524416 MPS524411:MPS524416 MFW524411:MFW524416 LWA524411:LWA524416 LME524411:LME524416 LCI524411:LCI524416 KSM524411:KSM524416 KIQ524411:KIQ524416 JYU524411:JYU524416 JOY524411:JOY524416 JFC524411:JFC524416 IVG524411:IVG524416 ILK524411:ILK524416 IBO524411:IBO524416 HRS524411:HRS524416 HHW524411:HHW524416 GYA524411:GYA524416 GOE524411:GOE524416 GEI524411:GEI524416 FUM524411:FUM524416 FKQ524411:FKQ524416 FAU524411:FAU524416 EQY524411:EQY524416 EHC524411:EHC524416 DXG524411:DXG524416 DNK524411:DNK524416 DDO524411:DDO524416 CTS524411:CTS524416 CJW524411:CJW524416 CAA524411:CAA524416 BQE524411:BQE524416 BGI524411:BGI524416 AWM524411:AWM524416 AMQ524411:AMQ524416 ACU524411:ACU524416 SY524411:SY524416 JC524411:JC524416 D524411:E524416 WVO458875:WVO458880 WLS458875:WLS458880 WBW458875:WBW458880 VSA458875:VSA458880 VIE458875:VIE458880 UYI458875:UYI458880 UOM458875:UOM458880 UEQ458875:UEQ458880 TUU458875:TUU458880 TKY458875:TKY458880 TBC458875:TBC458880 SRG458875:SRG458880 SHK458875:SHK458880 RXO458875:RXO458880 RNS458875:RNS458880 RDW458875:RDW458880 QUA458875:QUA458880 QKE458875:QKE458880 QAI458875:QAI458880 PQM458875:PQM458880 PGQ458875:PGQ458880 OWU458875:OWU458880 OMY458875:OMY458880 ODC458875:ODC458880 NTG458875:NTG458880 NJK458875:NJK458880 MZO458875:MZO458880 MPS458875:MPS458880 MFW458875:MFW458880 LWA458875:LWA458880 LME458875:LME458880 LCI458875:LCI458880 KSM458875:KSM458880 KIQ458875:KIQ458880 JYU458875:JYU458880 JOY458875:JOY458880 JFC458875:JFC458880 IVG458875:IVG458880 ILK458875:ILK458880 IBO458875:IBO458880 HRS458875:HRS458880 HHW458875:HHW458880 GYA458875:GYA458880 GOE458875:GOE458880 GEI458875:GEI458880 FUM458875:FUM458880 FKQ458875:FKQ458880 FAU458875:FAU458880 EQY458875:EQY458880 EHC458875:EHC458880 DXG458875:DXG458880 DNK458875:DNK458880 DDO458875:DDO458880 CTS458875:CTS458880 CJW458875:CJW458880 CAA458875:CAA458880 BQE458875:BQE458880 BGI458875:BGI458880 AWM458875:AWM458880 AMQ458875:AMQ458880 ACU458875:ACU458880 SY458875:SY458880 JC458875:JC458880 D458875:E458880 WVO393339:WVO393344 WLS393339:WLS393344 WBW393339:WBW393344 VSA393339:VSA393344 VIE393339:VIE393344 UYI393339:UYI393344 UOM393339:UOM393344 UEQ393339:UEQ393344 TUU393339:TUU393344 TKY393339:TKY393344 TBC393339:TBC393344 SRG393339:SRG393344 SHK393339:SHK393344 RXO393339:RXO393344 RNS393339:RNS393344 RDW393339:RDW393344 QUA393339:QUA393344 QKE393339:QKE393344 QAI393339:QAI393344 PQM393339:PQM393344 PGQ393339:PGQ393344 OWU393339:OWU393344 OMY393339:OMY393344 ODC393339:ODC393344 NTG393339:NTG393344 NJK393339:NJK393344 MZO393339:MZO393344 MPS393339:MPS393344 MFW393339:MFW393344 LWA393339:LWA393344 LME393339:LME393344 LCI393339:LCI393344 KSM393339:KSM393344 KIQ393339:KIQ393344 JYU393339:JYU393344 JOY393339:JOY393344 JFC393339:JFC393344 IVG393339:IVG393344 ILK393339:ILK393344 IBO393339:IBO393344 HRS393339:HRS393344 HHW393339:HHW393344 GYA393339:GYA393344 GOE393339:GOE393344 GEI393339:GEI393344 FUM393339:FUM393344 FKQ393339:FKQ393344 FAU393339:FAU393344 EQY393339:EQY393344 EHC393339:EHC393344 DXG393339:DXG393344 DNK393339:DNK393344 DDO393339:DDO393344 CTS393339:CTS393344 CJW393339:CJW393344 CAA393339:CAA393344 BQE393339:BQE393344 BGI393339:BGI393344 AWM393339:AWM393344 AMQ393339:AMQ393344 ACU393339:ACU393344 SY393339:SY393344 JC393339:JC393344 D393339:E393344 WVO327803:WVO327808 WLS327803:WLS327808 WBW327803:WBW327808 VSA327803:VSA327808 VIE327803:VIE327808 UYI327803:UYI327808 UOM327803:UOM327808 UEQ327803:UEQ327808 TUU327803:TUU327808 TKY327803:TKY327808 TBC327803:TBC327808 SRG327803:SRG327808 SHK327803:SHK327808 RXO327803:RXO327808 RNS327803:RNS327808 RDW327803:RDW327808 QUA327803:QUA327808 QKE327803:QKE327808 QAI327803:QAI327808 PQM327803:PQM327808 PGQ327803:PGQ327808 OWU327803:OWU327808 OMY327803:OMY327808 ODC327803:ODC327808 NTG327803:NTG327808 NJK327803:NJK327808 MZO327803:MZO327808 MPS327803:MPS327808 MFW327803:MFW327808 LWA327803:LWA327808 LME327803:LME327808 LCI327803:LCI327808 KSM327803:KSM327808 KIQ327803:KIQ327808 JYU327803:JYU327808 JOY327803:JOY327808 JFC327803:JFC327808 IVG327803:IVG327808 ILK327803:ILK327808 IBO327803:IBO327808 HRS327803:HRS327808 HHW327803:HHW327808 GYA327803:GYA327808 GOE327803:GOE327808 GEI327803:GEI327808 FUM327803:FUM327808 FKQ327803:FKQ327808 FAU327803:FAU327808 EQY327803:EQY327808 EHC327803:EHC327808 DXG327803:DXG327808 DNK327803:DNK327808 DDO327803:DDO327808 CTS327803:CTS327808 CJW327803:CJW327808 CAA327803:CAA327808 BQE327803:BQE327808 BGI327803:BGI327808 AWM327803:AWM327808 AMQ327803:AMQ327808 ACU327803:ACU327808 SY327803:SY327808 JC327803:JC327808 D327803:E327808 WVO262267:WVO262272 WLS262267:WLS262272 WBW262267:WBW262272 VSA262267:VSA262272 VIE262267:VIE262272 UYI262267:UYI262272 UOM262267:UOM262272 UEQ262267:UEQ262272 TUU262267:TUU262272 TKY262267:TKY262272 TBC262267:TBC262272 SRG262267:SRG262272 SHK262267:SHK262272 RXO262267:RXO262272 RNS262267:RNS262272 RDW262267:RDW262272 QUA262267:QUA262272 QKE262267:QKE262272 QAI262267:QAI262272 PQM262267:PQM262272 PGQ262267:PGQ262272 OWU262267:OWU262272 OMY262267:OMY262272 ODC262267:ODC262272 NTG262267:NTG262272 NJK262267:NJK262272 MZO262267:MZO262272 MPS262267:MPS262272 MFW262267:MFW262272 LWA262267:LWA262272 LME262267:LME262272 LCI262267:LCI262272 KSM262267:KSM262272 KIQ262267:KIQ262272 JYU262267:JYU262272 JOY262267:JOY262272 JFC262267:JFC262272 IVG262267:IVG262272 ILK262267:ILK262272 IBO262267:IBO262272 HRS262267:HRS262272 HHW262267:HHW262272 GYA262267:GYA262272 GOE262267:GOE262272 GEI262267:GEI262272 FUM262267:FUM262272 FKQ262267:FKQ262272 FAU262267:FAU262272 EQY262267:EQY262272 EHC262267:EHC262272 DXG262267:DXG262272 DNK262267:DNK262272 DDO262267:DDO262272 CTS262267:CTS262272 CJW262267:CJW262272 CAA262267:CAA262272 BQE262267:BQE262272 BGI262267:BGI262272 AWM262267:AWM262272 AMQ262267:AMQ262272 ACU262267:ACU262272 SY262267:SY262272 JC262267:JC262272 D262267:E262272 WVO196731:WVO196736 WLS196731:WLS196736 WBW196731:WBW196736 VSA196731:VSA196736 VIE196731:VIE196736 UYI196731:UYI196736 UOM196731:UOM196736 UEQ196731:UEQ196736 TUU196731:TUU196736 TKY196731:TKY196736 TBC196731:TBC196736 SRG196731:SRG196736 SHK196731:SHK196736 RXO196731:RXO196736 RNS196731:RNS196736 RDW196731:RDW196736 QUA196731:QUA196736 QKE196731:QKE196736 QAI196731:QAI196736 PQM196731:PQM196736 PGQ196731:PGQ196736 OWU196731:OWU196736 OMY196731:OMY196736 ODC196731:ODC196736 NTG196731:NTG196736 NJK196731:NJK196736 MZO196731:MZO196736 MPS196731:MPS196736 MFW196731:MFW196736 LWA196731:LWA196736 LME196731:LME196736 LCI196731:LCI196736 KSM196731:KSM196736 KIQ196731:KIQ196736 JYU196731:JYU196736 JOY196731:JOY196736 JFC196731:JFC196736 IVG196731:IVG196736 ILK196731:ILK196736 IBO196731:IBO196736 HRS196731:HRS196736 HHW196731:HHW196736 GYA196731:GYA196736 GOE196731:GOE196736 GEI196731:GEI196736 FUM196731:FUM196736 FKQ196731:FKQ196736 FAU196731:FAU196736 EQY196731:EQY196736 EHC196731:EHC196736 DXG196731:DXG196736 DNK196731:DNK196736 DDO196731:DDO196736 CTS196731:CTS196736 CJW196731:CJW196736 CAA196731:CAA196736 BQE196731:BQE196736 BGI196731:BGI196736 AWM196731:AWM196736 AMQ196731:AMQ196736 ACU196731:ACU196736 SY196731:SY196736 JC196731:JC196736 D196731:E196736 WVO131195:WVO131200 WLS131195:WLS131200 WBW131195:WBW131200 VSA131195:VSA131200 VIE131195:VIE131200 UYI131195:UYI131200 UOM131195:UOM131200 UEQ131195:UEQ131200 TUU131195:TUU131200 TKY131195:TKY131200 TBC131195:TBC131200 SRG131195:SRG131200 SHK131195:SHK131200 RXO131195:RXO131200 RNS131195:RNS131200 RDW131195:RDW131200 QUA131195:QUA131200 QKE131195:QKE131200 QAI131195:QAI131200 PQM131195:PQM131200 PGQ131195:PGQ131200 OWU131195:OWU131200 OMY131195:OMY131200 ODC131195:ODC131200 NTG131195:NTG131200 NJK131195:NJK131200 MZO131195:MZO131200 MPS131195:MPS131200 MFW131195:MFW131200 LWA131195:LWA131200 LME131195:LME131200 LCI131195:LCI131200 KSM131195:KSM131200 KIQ131195:KIQ131200 JYU131195:JYU131200 JOY131195:JOY131200 JFC131195:JFC131200 IVG131195:IVG131200 ILK131195:ILK131200 IBO131195:IBO131200 HRS131195:HRS131200 HHW131195:HHW131200 GYA131195:GYA131200 GOE131195:GOE131200 GEI131195:GEI131200 FUM131195:FUM131200 FKQ131195:FKQ131200 FAU131195:FAU131200 EQY131195:EQY131200 EHC131195:EHC131200 DXG131195:DXG131200 DNK131195:DNK131200 DDO131195:DDO131200 CTS131195:CTS131200 CJW131195:CJW131200 CAA131195:CAA131200 BQE131195:BQE131200 BGI131195:BGI131200 AWM131195:AWM131200 AMQ131195:AMQ131200 ACU131195:ACU131200 SY131195:SY131200 JC131195:JC131200 D131195:E131200 WVO65659:WVO65664 WLS65659:WLS65664 WBW65659:WBW65664 VSA65659:VSA65664 VIE65659:VIE65664 UYI65659:UYI65664 UOM65659:UOM65664 UEQ65659:UEQ65664 TUU65659:TUU65664 TKY65659:TKY65664 TBC65659:TBC65664 SRG65659:SRG65664 SHK65659:SHK65664 RXO65659:RXO65664 RNS65659:RNS65664 RDW65659:RDW65664 QUA65659:QUA65664 QKE65659:QKE65664 QAI65659:QAI65664 PQM65659:PQM65664 PGQ65659:PGQ65664 OWU65659:OWU65664 OMY65659:OMY65664 ODC65659:ODC65664 NTG65659:NTG65664 NJK65659:NJK65664 MZO65659:MZO65664 MPS65659:MPS65664 MFW65659:MFW65664 LWA65659:LWA65664 LME65659:LME65664 LCI65659:LCI65664 KSM65659:KSM65664 KIQ65659:KIQ65664 JYU65659:JYU65664 JOY65659:JOY65664 JFC65659:JFC65664 IVG65659:IVG65664 ILK65659:ILK65664 IBO65659:IBO65664 HRS65659:HRS65664 HHW65659:HHW65664 GYA65659:GYA65664 GOE65659:GOE65664 GEI65659:GEI65664 FUM65659:FUM65664 FKQ65659:FKQ65664 FAU65659:FAU65664 EQY65659:EQY65664 EHC65659:EHC65664 DXG65659:DXG65664 DNK65659:DNK65664 DDO65659:DDO65664 CTS65659:CTS65664 CJW65659:CJW65664 CAA65659:CAA65664 BQE65659:BQE65664 BGI65659:BGI65664 AWM65659:AWM65664 AMQ65659:AMQ65664 ACU65659:ACU65664 SY65659:SY65664 JC65659:JC65664 D65659:E65664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WVO32:WVO38 WLS32:WLS38 WBW32:WBW38 VSA32:VSA38 VIE32:VIE38 UYI32:UYI38 UOM32:UOM38 UEQ32:UEQ38 TUU32:TUU38 TKY32:TKY38 TBC32:TBC38 SRG32:SRG38 SHK32:SHK38 RXO32:RXO38 RNS32:RNS38 RDW32:RDW38 QUA32:QUA38 QKE32:QKE38 QAI32:QAI38 PQM32:PQM38 PGQ32:PGQ38 OWU32:OWU38 OMY32:OMY38 ODC32:ODC38 NTG32:NTG38 NJK32:NJK38 MZO32:MZO38 MPS32:MPS38 MFW32:MFW38 LWA32:LWA38 LME32:LME38 LCI32:LCI38 KSM32:KSM38 KIQ32:KIQ38 JYU32:JYU38 JOY32:JOY38 JFC32:JFC38 IVG32:IVG38 ILK32:ILK38 IBO32:IBO38 HRS32:HRS38 HHW32:HHW38 GYA32:GYA38 GOE32:GOE38 GEI32:GEI38 FUM32:FUM38 FKQ32:FKQ38 FAU32:FAU38 EQY32:EQY38 EHC32:EHC38 DXG32:DXG38 DNK32:DNK38 DDO32:DDO38 CTS32:CTS38 CJW32:CJW38 CAA32:CAA38 BQE32:BQE38 BGI32:BGI38 AWM32:AWM38 AMQ32:AMQ38 ACU32:ACU38 SY32:SY38 JC32:JC38 JC194:JC200 WVO41:WVO47 WLS41:WLS47 WBW41:WBW47 VSA41:VSA47 VIE41:VIE47 UYI41:UYI47 UOM41:UOM47 UEQ41:UEQ47 TUU41:TUU47 TKY41:TKY47 TBC41:TBC47 SRG41:SRG47 SHK41:SHK47 RXO41:RXO47 RNS41:RNS47 RDW41:RDW47 QUA41:QUA47 QKE41:QKE47 QAI41:QAI47 PQM41:PQM47 PGQ41:PGQ47 OWU41:OWU47 OMY41:OMY47 ODC41:ODC47 NTG41:NTG47 NJK41:NJK47 MZO41:MZO47 MPS41:MPS47 MFW41:MFW47 LWA41:LWA47 LME41:LME47 LCI41:LCI47 KSM41:KSM47 KIQ41:KIQ47 JYU41:JYU47 JOY41:JOY47 JFC41:JFC47 IVG41:IVG47 ILK41:ILK47 IBO41:IBO47 HRS41:HRS47 HHW41:HHW47 GYA41:GYA47 GOE41:GOE47 GEI41:GEI47 FUM41:FUM47 FKQ41:FKQ47 FAU41:FAU47 EQY41:EQY47 EHC41:EHC47 DXG41:DXG47 DNK41:DNK47 DDO41:DDO47 CTS41:CTS47 CJW41:CJW47 CAA41:CAA47 BQE41:BQE47 BGI41:BGI47 AWM41:AWM47 AMQ41:AMQ47 ACU41:ACU47 SY41:SY47 JC41:JC47 WVO50:WVO56 WLS50:WLS56 WBW50:WBW56 VSA50:VSA56 VIE50:VIE56 UYI50:UYI56 UOM50:UOM56 UEQ50:UEQ56 TUU50:TUU56 TKY50:TKY56 TBC50:TBC56 SRG50:SRG56 SHK50:SHK56 RXO50:RXO56 RNS50:RNS56 RDW50:RDW56 QUA50:QUA56 QKE50:QKE56 QAI50:QAI56 PQM50:PQM56 PGQ50:PGQ56 OWU50:OWU56 OMY50:OMY56 ODC50:ODC56 NTG50:NTG56 NJK50:NJK56 MZO50:MZO56 MPS50:MPS56 MFW50:MFW56 LWA50:LWA56 LME50:LME56 LCI50:LCI56 KSM50:KSM56 KIQ50:KIQ56 JYU50:JYU56 JOY50:JOY56 JFC50:JFC56 IVG50:IVG56 ILK50:ILK56 IBO50:IBO56 HRS50:HRS56 HHW50:HHW56 GYA50:GYA56 GOE50:GOE56 GEI50:GEI56 FUM50:FUM56 FKQ50:FKQ56 FAU50:FAU56 EQY50:EQY56 EHC50:EHC56 DXG50:DXG56 DNK50:DNK56 DDO50:DDO56 CTS50:CTS56 CJW50:CJW56 CAA50:CAA56 BQE50:BQE56 BGI50:BGI56 AWM50:AWM56 AMQ50:AMQ56 ACU50:ACU56 SY50:SY56 JC50:JC56 WVO59:WVO65 WLS59:WLS65 WBW59:WBW65 VSA59:VSA65 VIE59:VIE65 UYI59:UYI65 UOM59:UOM65 UEQ59:UEQ65 TUU59:TUU65 TKY59:TKY65 TBC59:TBC65 SRG59:SRG65 SHK59:SHK65 RXO59:RXO65 RNS59:RNS65 RDW59:RDW65 QUA59:QUA65 QKE59:QKE65 QAI59:QAI65 PQM59:PQM65 PGQ59:PGQ65 OWU59:OWU65 OMY59:OMY65 ODC59:ODC65 NTG59:NTG65 NJK59:NJK65 MZO59:MZO65 MPS59:MPS65 MFW59:MFW65 LWA59:LWA65 LME59:LME65 LCI59:LCI65 KSM59:KSM65 KIQ59:KIQ65 JYU59:JYU65 JOY59:JOY65 JFC59:JFC65 IVG59:IVG65 ILK59:ILK65 IBO59:IBO65 HRS59:HRS65 HHW59:HHW65 GYA59:GYA65 GOE59:GOE65 GEI59:GEI65 FUM59:FUM65 FKQ59:FKQ65 FAU59:FAU65 EQY59:EQY65 EHC59:EHC65 DXG59:DXG65 DNK59:DNK65 DDO59:DDO65 CTS59:CTS65 CJW59:CJW65 CAA59:CAA65 BQE59:BQE65 BGI59:BGI65 AWM59:AWM65 AMQ59:AMQ65 ACU59:ACU65 SY59:SY65 JC59:JC65 WVO68:WVO74 WLS68:WLS74 WBW68:WBW74 VSA68:VSA74 VIE68:VIE74 UYI68:UYI74 UOM68:UOM74 UEQ68:UEQ74 TUU68:TUU74 TKY68:TKY74 TBC68:TBC74 SRG68:SRG74 SHK68:SHK74 RXO68:RXO74 RNS68:RNS74 RDW68:RDW74 QUA68:QUA74 QKE68:QKE74 QAI68:QAI74 PQM68:PQM74 PGQ68:PGQ74 OWU68:OWU74 OMY68:OMY74 ODC68:ODC74 NTG68:NTG74 NJK68:NJK74 MZO68:MZO74 MPS68:MPS74 MFW68:MFW74 LWA68:LWA74 LME68:LME74 LCI68:LCI74 KSM68:KSM74 KIQ68:KIQ74 JYU68:JYU74 JOY68:JOY74 JFC68:JFC74 IVG68:IVG74 ILK68:ILK74 IBO68:IBO74 HRS68:HRS74 HHW68:HHW74 GYA68:GYA74 GOE68:GOE74 GEI68:GEI74 FUM68:FUM74 FKQ68:FKQ74 FAU68:FAU74 EQY68:EQY74 EHC68:EHC74 DXG68:DXG74 DNK68:DNK74 DDO68:DDO74 CTS68:CTS74 CJW68:CJW74 CAA68:CAA74 BQE68:BQE74 BGI68:BGI74 AWM68:AWM74 AMQ68:AMQ74 ACU68:ACU74 SY68:SY74 JC68:JC74 WVO77:WVO83 WLS77:WLS83 WBW77:WBW83 VSA77:VSA83 VIE77:VIE83 UYI77:UYI83 UOM77:UOM83 UEQ77:UEQ83 TUU77:TUU83 TKY77:TKY83 TBC77:TBC83 SRG77:SRG83 SHK77:SHK83 RXO77:RXO83 RNS77:RNS83 RDW77:RDW83 QUA77:QUA83 QKE77:QKE83 QAI77:QAI83 PQM77:PQM83 PGQ77:PGQ83 OWU77:OWU83 OMY77:OMY83 ODC77:ODC83 NTG77:NTG83 NJK77:NJK83 MZO77:MZO83 MPS77:MPS83 MFW77:MFW83 LWA77:LWA83 LME77:LME83 LCI77:LCI83 KSM77:KSM83 KIQ77:KIQ83 JYU77:JYU83 JOY77:JOY83 JFC77:JFC83 IVG77:IVG83 ILK77:ILK83 IBO77:IBO83 HRS77:HRS83 HHW77:HHW83 GYA77:GYA83 GOE77:GOE83 GEI77:GEI83 FUM77:FUM83 FKQ77:FKQ83 FAU77:FAU83 EQY77:EQY83 EHC77:EHC83 DXG77:DXG83 DNK77:DNK83 DDO77:DDO83 CTS77:CTS83 CJW77:CJW83 CAA77:CAA83 BQE77:BQE83 BGI77:BGI83 AWM77:AWM83 AMQ77:AMQ83 ACU77:ACU83 SY77:SY83 JC77:JC83 WVO86:WVO92 WLS86:WLS92 WBW86:WBW92 VSA86:VSA92 VIE86:VIE92 UYI86:UYI92 UOM86:UOM92 UEQ86:UEQ92 TUU86:TUU92 TKY86:TKY92 TBC86:TBC92 SRG86:SRG92 SHK86:SHK92 RXO86:RXO92 RNS86:RNS92 RDW86:RDW92 QUA86:QUA92 QKE86:QKE92 QAI86:QAI92 PQM86:PQM92 PGQ86:PGQ92 OWU86:OWU92 OMY86:OMY92 ODC86:ODC92 NTG86:NTG92 NJK86:NJK92 MZO86:MZO92 MPS86:MPS92 MFW86:MFW92 LWA86:LWA92 LME86:LME92 LCI86:LCI92 KSM86:KSM92 KIQ86:KIQ92 JYU86:JYU92 JOY86:JOY92 JFC86:JFC92 IVG86:IVG92 ILK86:ILK92 IBO86:IBO92 HRS86:HRS92 HHW86:HHW92 GYA86:GYA92 GOE86:GOE92 GEI86:GEI92 FUM86:FUM92 FKQ86:FKQ92 FAU86:FAU92 EQY86:EQY92 EHC86:EHC92 DXG86:DXG92 DNK86:DNK92 DDO86:DDO92 CTS86:CTS92 CJW86:CJW92 CAA86:CAA92 BQE86:BQE92 BGI86:BGI92 AWM86:AWM92 AMQ86:AMQ92 ACU86:ACU92 SY86:SY92 JC86:JC92 WVO95:WVO101 WLS95:WLS101 WBW95:WBW101 VSA95:VSA101 VIE95:VIE101 UYI95:UYI101 UOM95:UOM101 UEQ95:UEQ101 TUU95:TUU101 TKY95:TKY101 TBC95:TBC101 SRG95:SRG101 SHK95:SHK101 RXO95:RXO101 RNS95:RNS101 RDW95:RDW101 QUA95:QUA101 QKE95:QKE101 QAI95:QAI101 PQM95:PQM101 PGQ95:PGQ101 OWU95:OWU101 OMY95:OMY101 ODC95:ODC101 NTG95:NTG101 NJK95:NJK101 MZO95:MZO101 MPS95:MPS101 MFW95:MFW101 LWA95:LWA101 LME95:LME101 LCI95:LCI101 KSM95:KSM101 KIQ95:KIQ101 JYU95:JYU101 JOY95:JOY101 JFC95:JFC101 IVG95:IVG101 ILK95:ILK101 IBO95:IBO101 HRS95:HRS101 HHW95:HHW101 GYA95:GYA101 GOE95:GOE101 GEI95:GEI101 FUM95:FUM101 FKQ95:FKQ101 FAU95:FAU101 EQY95:EQY101 EHC95:EHC101 DXG95:DXG101 DNK95:DNK101 DDO95:DDO101 CTS95:CTS101 CJW95:CJW101 CAA95:CAA101 BQE95:BQE101 BGI95:BGI101 AWM95:AWM101 AMQ95:AMQ101 ACU95:ACU101 SY95:SY101 JC95:JC101 WVO104:WVO110 WLS104:WLS110 WBW104:WBW110 VSA104:VSA110 VIE104:VIE110 UYI104:UYI110 UOM104:UOM110 UEQ104:UEQ110 TUU104:TUU110 TKY104:TKY110 TBC104:TBC110 SRG104:SRG110 SHK104:SHK110 RXO104:RXO110 RNS104:RNS110 RDW104:RDW110 QUA104:QUA110 QKE104:QKE110 QAI104:QAI110 PQM104:PQM110 PGQ104:PGQ110 OWU104:OWU110 OMY104:OMY110 ODC104:ODC110 NTG104:NTG110 NJK104:NJK110 MZO104:MZO110 MPS104:MPS110 MFW104:MFW110 LWA104:LWA110 LME104:LME110 LCI104:LCI110 KSM104:KSM110 KIQ104:KIQ110 JYU104:JYU110 JOY104:JOY110 JFC104:JFC110 IVG104:IVG110 ILK104:ILK110 IBO104:IBO110 HRS104:HRS110 HHW104:HHW110 GYA104:GYA110 GOE104:GOE110 GEI104:GEI110 FUM104:FUM110 FKQ104:FKQ110 FAU104:FAU110 EQY104:EQY110 EHC104:EHC110 DXG104:DXG110 DNK104:DNK110 DDO104:DDO110 CTS104:CTS110 CJW104:CJW110 CAA104:CAA110 BQE104:BQE110 BGI104:BGI110 AWM104:AWM110 AMQ104:AMQ110 ACU104:ACU110 SY104:SY110 JC104:JC110 WVO113:WVO119 WLS113:WLS119 WBW113:WBW119 VSA113:VSA119 VIE113:VIE119 UYI113:UYI119 UOM113:UOM119 UEQ113:UEQ119 TUU113:TUU119 TKY113:TKY119 TBC113:TBC119 SRG113:SRG119 SHK113:SHK119 RXO113:RXO119 RNS113:RNS119 RDW113:RDW119 QUA113:QUA119 QKE113:QKE119 QAI113:QAI119 PQM113:PQM119 PGQ113:PGQ119 OWU113:OWU119 OMY113:OMY119 ODC113:ODC119 NTG113:NTG119 NJK113:NJK119 MZO113:MZO119 MPS113:MPS119 MFW113:MFW119 LWA113:LWA119 LME113:LME119 LCI113:LCI119 KSM113:KSM119 KIQ113:KIQ119 JYU113:JYU119 JOY113:JOY119 JFC113:JFC119 IVG113:IVG119 ILK113:ILK119 IBO113:IBO119 HRS113:HRS119 HHW113:HHW119 GYA113:GYA119 GOE113:GOE119 GEI113:GEI119 FUM113:FUM119 FKQ113:FKQ119 FAU113:FAU119 EQY113:EQY119 EHC113:EHC119 DXG113:DXG119 DNK113:DNK119 DDO113:DDO119 CTS113:CTS119 CJW113:CJW119 CAA113:CAA119 BQE113:BQE119 BGI113:BGI119 AWM113:AWM119 AMQ113:AMQ119 ACU113:ACU119 SY113:SY119 JC113:JC119 WVO122:WVO128 WLS122:WLS128 WBW122:WBW128 VSA122:VSA128 VIE122:VIE128 UYI122:UYI128 UOM122:UOM128 UEQ122:UEQ128 TUU122:TUU128 TKY122:TKY128 TBC122:TBC128 SRG122:SRG128 SHK122:SHK128 RXO122:RXO128 RNS122:RNS128 RDW122:RDW128 QUA122:QUA128 QKE122:QKE128 QAI122:QAI128 PQM122:PQM128 PGQ122:PGQ128 OWU122:OWU128 OMY122:OMY128 ODC122:ODC128 NTG122:NTG128 NJK122:NJK128 MZO122:MZO128 MPS122:MPS128 MFW122:MFW128 LWA122:LWA128 LME122:LME128 LCI122:LCI128 KSM122:KSM128 KIQ122:KIQ128 JYU122:JYU128 JOY122:JOY128 JFC122:JFC128 IVG122:IVG128 ILK122:ILK128 IBO122:IBO128 HRS122:HRS128 HHW122:HHW128 GYA122:GYA128 GOE122:GOE128 GEI122:GEI128 FUM122:FUM128 FKQ122:FKQ128 FAU122:FAU128 EQY122:EQY128 EHC122:EHC128 DXG122:DXG128 DNK122:DNK128 DDO122:DDO128 CTS122:CTS128 CJW122:CJW128 CAA122:CAA128 BQE122:BQE128 BGI122:BGI128 AWM122:AWM128 AMQ122:AMQ128 ACU122:ACU128 SY122:SY128 JC122:JC128 WVO131:WVO137 WLS131:WLS137 WBW131:WBW137 VSA131:VSA137 VIE131:VIE137 UYI131:UYI137 UOM131:UOM137 UEQ131:UEQ137 TUU131:TUU137 TKY131:TKY137 TBC131:TBC137 SRG131:SRG137 SHK131:SHK137 RXO131:RXO137 RNS131:RNS137 RDW131:RDW137 QUA131:QUA137 QKE131:QKE137 QAI131:QAI137 PQM131:PQM137 PGQ131:PGQ137 OWU131:OWU137 OMY131:OMY137 ODC131:ODC137 NTG131:NTG137 NJK131:NJK137 MZO131:MZO137 MPS131:MPS137 MFW131:MFW137 LWA131:LWA137 LME131:LME137 LCI131:LCI137 KSM131:KSM137 KIQ131:KIQ137 JYU131:JYU137 JOY131:JOY137 JFC131:JFC137 IVG131:IVG137 ILK131:ILK137 IBO131:IBO137 HRS131:HRS137 HHW131:HHW137 GYA131:GYA137 GOE131:GOE137 GEI131:GEI137 FUM131:FUM137 FKQ131:FKQ137 FAU131:FAU137 EQY131:EQY137 EHC131:EHC137 DXG131:DXG137 DNK131:DNK137 DDO131:DDO137 CTS131:CTS137 CJW131:CJW137 CAA131:CAA137 BQE131:BQE137 BGI131:BGI137 AWM131:AWM137 AMQ131:AMQ137 ACU131:ACU137 SY131:SY137 JC131:JC137 WVO140:WVO146 WLS140:WLS146 WBW140:WBW146 VSA140:VSA146 VIE140:VIE146 UYI140:UYI146 UOM140:UOM146 UEQ140:UEQ146 TUU140:TUU146 TKY140:TKY146 TBC140:TBC146 SRG140:SRG146 SHK140:SHK146 RXO140:RXO146 RNS140:RNS146 RDW140:RDW146 QUA140:QUA146 QKE140:QKE146 QAI140:QAI146 PQM140:PQM146 PGQ140:PGQ146 OWU140:OWU146 OMY140:OMY146 ODC140:ODC146 NTG140:NTG146 NJK140:NJK146 MZO140:MZO146 MPS140:MPS146 MFW140:MFW146 LWA140:LWA146 LME140:LME146 LCI140:LCI146 KSM140:KSM146 KIQ140:KIQ146 JYU140:JYU146 JOY140:JOY146 JFC140:JFC146 IVG140:IVG146 ILK140:ILK146 IBO140:IBO146 HRS140:HRS146 HHW140:HHW146 GYA140:GYA146 GOE140:GOE146 GEI140:GEI146 FUM140:FUM146 FKQ140:FKQ146 FAU140:FAU146 EQY140:EQY146 EHC140:EHC146 DXG140:DXG146 DNK140:DNK146 DDO140:DDO146 CTS140:CTS146 CJW140:CJW146 CAA140:CAA146 BQE140:BQE146 BGI140:BGI146 AWM140:AWM146 AMQ140:AMQ146 ACU140:ACU146 SY140:SY146 JC140:JC146 WVO149:WVO155 WLS149:WLS155 WBW149:WBW155 VSA149:VSA155 VIE149:VIE155 UYI149:UYI155 UOM149:UOM155 UEQ149:UEQ155 TUU149:TUU155 TKY149:TKY155 TBC149:TBC155 SRG149:SRG155 SHK149:SHK155 RXO149:RXO155 RNS149:RNS155 RDW149:RDW155 QUA149:QUA155 QKE149:QKE155 QAI149:QAI155 PQM149:PQM155 PGQ149:PGQ155 OWU149:OWU155 OMY149:OMY155 ODC149:ODC155 NTG149:NTG155 NJK149:NJK155 MZO149:MZO155 MPS149:MPS155 MFW149:MFW155 LWA149:LWA155 LME149:LME155 LCI149:LCI155 KSM149:KSM155 KIQ149:KIQ155 JYU149:JYU155 JOY149:JOY155 JFC149:JFC155 IVG149:IVG155 ILK149:ILK155 IBO149:IBO155 HRS149:HRS155 HHW149:HHW155 GYA149:GYA155 GOE149:GOE155 GEI149:GEI155 FUM149:FUM155 FKQ149:FKQ155 FAU149:FAU155 EQY149:EQY155 EHC149:EHC155 DXG149:DXG155 DNK149:DNK155 DDO149:DDO155 CTS149:CTS155 CJW149:CJW155 CAA149:CAA155 BQE149:BQE155 BGI149:BGI155 AWM149:AWM155 AMQ149:AMQ155 ACU149:ACU155 SY149:SY155 JC149:JC155 WVO158:WVO164 WLS158:WLS164 WBW158:WBW164 VSA158:VSA164 VIE158:VIE164 UYI158:UYI164 UOM158:UOM164 UEQ158:UEQ164 TUU158:TUU164 TKY158:TKY164 TBC158:TBC164 SRG158:SRG164 SHK158:SHK164 RXO158:RXO164 RNS158:RNS164 RDW158:RDW164 QUA158:QUA164 QKE158:QKE164 QAI158:QAI164 PQM158:PQM164 PGQ158:PGQ164 OWU158:OWU164 OMY158:OMY164 ODC158:ODC164 NTG158:NTG164 NJK158:NJK164 MZO158:MZO164 MPS158:MPS164 MFW158:MFW164 LWA158:LWA164 LME158:LME164 LCI158:LCI164 KSM158:KSM164 KIQ158:KIQ164 JYU158:JYU164 JOY158:JOY164 JFC158:JFC164 IVG158:IVG164 ILK158:ILK164 IBO158:IBO164 HRS158:HRS164 HHW158:HHW164 GYA158:GYA164 GOE158:GOE164 GEI158:GEI164 FUM158:FUM164 FKQ158:FKQ164 FAU158:FAU164 EQY158:EQY164 EHC158:EHC164 DXG158:DXG164 DNK158:DNK164 DDO158:DDO164 CTS158:CTS164 CJW158:CJW164 CAA158:CAA164 BQE158:BQE164 BGI158:BGI164 AWM158:AWM164 AMQ158:AMQ164 ACU158:ACU164 SY158:SY164 JC158:JC164 WVO167:WVO173 WLS167:WLS173 WBW167:WBW173 VSA167:VSA173 VIE167:VIE173 UYI167:UYI173 UOM167:UOM173 UEQ167:UEQ173 TUU167:TUU173 TKY167:TKY173 TBC167:TBC173 SRG167:SRG173 SHK167:SHK173 RXO167:RXO173 RNS167:RNS173 RDW167:RDW173 QUA167:QUA173 QKE167:QKE173 QAI167:QAI173 PQM167:PQM173 PGQ167:PGQ173 OWU167:OWU173 OMY167:OMY173 ODC167:ODC173 NTG167:NTG173 NJK167:NJK173 MZO167:MZO173 MPS167:MPS173 MFW167:MFW173 LWA167:LWA173 LME167:LME173 LCI167:LCI173 KSM167:KSM173 KIQ167:KIQ173 JYU167:JYU173 JOY167:JOY173 JFC167:JFC173 IVG167:IVG173 ILK167:ILK173 IBO167:IBO173 HRS167:HRS173 HHW167:HHW173 GYA167:GYA173 GOE167:GOE173 GEI167:GEI173 FUM167:FUM173 FKQ167:FKQ173 FAU167:FAU173 EQY167:EQY173 EHC167:EHC173 DXG167:DXG173 DNK167:DNK173 DDO167:DDO173 CTS167:CTS173 CJW167:CJW173 CAA167:CAA173 BQE167:BQE173 BGI167:BGI173 AWM167:AWM173 AMQ167:AMQ173 ACU167:ACU173 SY167:SY173 JC167:JC173 WVO176:WVO182 WLS176:WLS182 WBW176:WBW182 VSA176:VSA182 VIE176:VIE182 UYI176:UYI182 UOM176:UOM182 UEQ176:UEQ182 TUU176:TUU182 TKY176:TKY182 TBC176:TBC182 SRG176:SRG182 SHK176:SHK182 RXO176:RXO182 RNS176:RNS182 RDW176:RDW182 QUA176:QUA182 QKE176:QKE182 QAI176:QAI182 PQM176:PQM182 PGQ176:PGQ182 OWU176:OWU182 OMY176:OMY182 ODC176:ODC182 NTG176:NTG182 NJK176:NJK182 MZO176:MZO182 MPS176:MPS182 MFW176:MFW182 LWA176:LWA182 LME176:LME182 LCI176:LCI182 KSM176:KSM182 KIQ176:KIQ182 JYU176:JYU182 JOY176:JOY182 JFC176:JFC182 IVG176:IVG182 ILK176:ILK182 IBO176:IBO182 HRS176:HRS182 HHW176:HHW182 GYA176:GYA182 GOE176:GOE182 GEI176:GEI182 FUM176:FUM182 FKQ176:FKQ182 FAU176:FAU182 EQY176:EQY182 EHC176:EHC182 DXG176:DXG182 DNK176:DNK182 DDO176:DDO182 CTS176:CTS182 CJW176:CJW182 CAA176:CAA182 BQE176:BQE182 BGI176:BGI182 AWM176:AWM182 AMQ176:AMQ182 ACU176:ACU182 SY176:SY182 JC176:JC182 WVO185:WVO191 WLS185:WLS191 WBW185:WBW191 VSA185:VSA191 VIE185:VIE191 UYI185:UYI191 UOM185:UOM191 UEQ185:UEQ191 TUU185:TUU191 TKY185:TKY191 TBC185:TBC191 SRG185:SRG191 SHK185:SHK191 RXO185:RXO191 RNS185:RNS191 RDW185:RDW191 QUA185:QUA191 QKE185:QKE191 QAI185:QAI191 PQM185:PQM191 PGQ185:PGQ191 OWU185:OWU191 OMY185:OMY191 ODC185:ODC191 NTG185:NTG191 NJK185:NJK191 MZO185:MZO191 MPS185:MPS191 MFW185:MFW191 LWA185:LWA191 LME185:LME191 LCI185:LCI191 KSM185:KSM191 KIQ185:KIQ191 JYU185:JYU191 JOY185:JOY191 JFC185:JFC191 IVG185:IVG191 ILK185:ILK191 IBO185:IBO191 HRS185:HRS191 HHW185:HHW191 GYA185:GYA191 GOE185:GOE191 GEI185:GEI191 FUM185:FUM191 FKQ185:FKQ191 FAU185:FAU191 EQY185:EQY191 EHC185:EHC191 DXG185:DXG191 DNK185:DNK191 DDO185:DDO191 CTS185:CTS191 CJW185:CJW191 CAA185:CAA191 BQE185:BQE191 BGI185:BGI191 AWM185:AWM191 AMQ185:AMQ191 ACU185:ACU191 SY185:SY191 JC185:JC191 WVO194:WVO200 WLS194:WLS200 WBW194:WBW200 VSA194:VSA200 VIE194:VIE200 UYI194:UYI200 UOM194:UOM200 UEQ194:UEQ200 TUU194:TUU200 TKY194:TKY200 TBC194:TBC200 SRG194:SRG200 SHK194:SHK200 RXO194:RXO200 RNS194:RNS200 RDW194:RDW200 QUA194:QUA200 QKE194:QKE200 QAI194:QAI200 PQM194:PQM200 PGQ194:PGQ200 OWU194:OWU200 OMY194:OMY200 ODC194:ODC200 NTG194:NTG200 NJK194:NJK200 MZO194:MZO200 MPS194:MPS200 MFW194:MFW200 LWA194:LWA200 LME194:LME200 LCI194:LCI200 KSM194:KSM200 KIQ194:KIQ200 JYU194:JYU200 JOY194:JOY200 JFC194:JFC200 IVG194:IVG200 ILK194:ILK200 IBO194:IBO200 HRS194:HRS200 HHW194:HHW200 GYA194:GYA200 GOE194:GOE200 GEI194:GEI200 FUM194:FUM200 FKQ194:FKQ200 FAU194:FAU200 EQY194:EQY200 EHC194:EHC200 DXG194:DXG200 DNK194:DNK200 DDO194:DDO200 CTS194:CTS200 CJW194:CJW200 CAA194:CAA200 BQE194:BQE200 BGI194:BGI200 AWM194:AWM200 AMQ194:AMQ200 ACU194:ACU200 SY194:SY200 JC22:JC29 SY22:SY29 ACU22:ACU29 AMQ22:AMQ29 AWM22:AWM29 BGI22:BGI29 BQE22:BQE29 CAA22:CAA29 CJW22:CJW29 CTS22:CTS29 DDO22:DDO29 DNK22:DNK29 DXG22:DXG29 EHC22:EHC29 EQY22:EQY29 FAU22:FAU29 FKQ22:FKQ29 FUM22:FUM29 GEI22:GEI29 GOE22:GOE29 GYA22:GYA29 HHW22:HHW29 HRS22:HRS29 IBO22:IBO29 ILK22:ILK29 IVG22:IVG29 JFC22:JFC29 JOY22:JOY29 JYU22:JYU29 KIQ22:KIQ29 KSM22:KSM29 LCI22:LCI29 LME22:LME29 LWA22:LWA29 MFW22:MFW29 MPS22:MPS29 MZO22:MZO29 NJK22:NJK29 NTG22:NTG29 ODC22:ODC29 OMY22:OMY29 OWU22:OWU29 PGQ22:PGQ29 PQM22:PQM29 QAI22:QAI29 QKE22:QKE29 QUA22:QUA29 RDW22:RDW29 RNS22:RNS29 RXO22:RXO29 SHK22:SHK29 SRG22:SRG29 TBC22:TBC29 TKY22:TKY29 TUU22:TUU29 UEQ22:UEQ29 UOM22:UOM29 UYI22:UYI29 VIE22:VIE29 VSA22:VSA29 WBW22:WBW29 WLS22:WLS29 WVO22:WVO29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61" t="s">
        <v>0</v>
      </c>
      <c r="C1" s="1061"/>
      <c r="D1" s="1061"/>
      <c r="E1" s="1061"/>
      <c r="F1" s="1061"/>
      <c r="G1" s="1061"/>
      <c r="H1" s="1061"/>
      <c r="I1" s="1061"/>
      <c r="J1" s="1061"/>
      <c r="K1" s="1061"/>
      <c r="L1" s="1061"/>
      <c r="M1" s="1061"/>
      <c r="N1" s="1061"/>
      <c r="O1" s="1061"/>
      <c r="P1" s="1061"/>
      <c r="Q1" s="1061"/>
      <c r="R1" s="1061"/>
      <c r="S1" s="1061"/>
      <c r="T1" s="1061"/>
      <c r="U1" s="1061"/>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62" t="s">
        <v>3</v>
      </c>
      <c r="B4" s="1062"/>
      <c r="C4" s="1062"/>
      <c r="D4" s="1062"/>
      <c r="E4" s="1062"/>
      <c r="F4" s="1062"/>
      <c r="G4" s="1062"/>
      <c r="H4" s="1062"/>
      <c r="I4" s="1062"/>
      <c r="J4" s="1062"/>
      <c r="K4" s="1062"/>
      <c r="L4" s="1062"/>
      <c r="M4" s="1062"/>
      <c r="N4" s="1062"/>
      <c r="O4" s="1062"/>
      <c r="P4" s="1062"/>
      <c r="Q4" s="1062"/>
      <c r="R4" s="1062"/>
      <c r="S4" s="1062"/>
      <c r="T4" s="1062"/>
      <c r="U4" s="1062"/>
      <c r="V4" s="1062"/>
      <c r="W4" s="1062"/>
      <c r="X4" s="1062"/>
      <c r="Y4" s="1062"/>
      <c r="Z4" s="1062"/>
      <c r="AA4" s="1062"/>
      <c r="AB4" s="1062"/>
      <c r="AC4" s="1062"/>
      <c r="AD4" s="1062"/>
      <c r="AE4" s="1062"/>
      <c r="AF4" s="1062"/>
      <c r="AG4" s="1062"/>
      <c r="AH4" s="1062"/>
      <c r="AI4" s="1062"/>
      <c r="AJ4" s="1062"/>
      <c r="AK4" s="1062"/>
      <c r="AL4" s="1062"/>
      <c r="AM4" s="1062"/>
      <c r="AN4" s="1062"/>
      <c r="AO4" s="1062"/>
      <c r="AP4" s="1062"/>
      <c r="AQ4" s="1062"/>
      <c r="AR4" s="1062"/>
      <c r="AS4" s="1062"/>
      <c r="AT4" s="1062"/>
      <c r="AU4" s="1062"/>
      <c r="AV4" s="1062"/>
      <c r="AW4" s="1062"/>
      <c r="AX4" s="1062"/>
      <c r="AY4" s="1062"/>
      <c r="AZ4" s="1062"/>
      <c r="BA4" s="1062"/>
      <c r="BB4" s="1062"/>
      <c r="BC4" s="1062"/>
      <c r="BD4" s="1062"/>
    </row>
    <row r="5" spans="1:150" s="205" customFormat="1" ht="72.75" customHeight="1" thickBot="1" x14ac:dyDescent="0.3">
      <c r="A5" s="1062" t="s">
        <v>4</v>
      </c>
      <c r="B5" s="1062"/>
      <c r="C5" s="1062"/>
      <c r="D5" s="1062"/>
      <c r="E5" s="1062"/>
      <c r="F5" s="1062"/>
      <c r="G5" s="1062"/>
      <c r="H5" s="1062"/>
      <c r="I5" s="1062"/>
      <c r="J5" s="1062"/>
      <c r="K5" s="1062"/>
      <c r="L5" s="1062"/>
      <c r="M5" s="1062"/>
      <c r="N5" s="1062"/>
      <c r="O5" s="1062"/>
      <c r="P5" s="1062"/>
      <c r="Q5" s="1062"/>
      <c r="R5" s="1062"/>
      <c r="S5" s="1062"/>
      <c r="T5" s="1062"/>
      <c r="U5" s="1062"/>
      <c r="V5" s="1062"/>
      <c r="W5" s="1062"/>
      <c r="X5" s="1062"/>
      <c r="Y5" s="1062"/>
      <c r="Z5" s="1062"/>
      <c r="AA5" s="1062"/>
      <c r="AB5" s="1062"/>
      <c r="AC5" s="1062"/>
      <c r="AD5" s="1062"/>
      <c r="AE5" s="1062"/>
      <c r="AF5" s="1062"/>
      <c r="AG5" s="1062"/>
      <c r="AH5" s="1062"/>
      <c r="AI5" s="1062"/>
      <c r="AJ5" s="1062"/>
      <c r="AK5" s="1062"/>
      <c r="AL5" s="1062"/>
      <c r="AM5" s="1062"/>
      <c r="AN5" s="1062"/>
      <c r="AO5" s="1062"/>
      <c r="AP5" s="1062"/>
      <c r="AQ5" s="1062"/>
      <c r="AR5" s="1062"/>
      <c r="AS5" s="1062"/>
      <c r="AT5" s="1062"/>
      <c r="AU5" s="1062"/>
      <c r="AV5" s="1062"/>
      <c r="AW5" s="1062"/>
      <c r="AX5" s="1062"/>
      <c r="AY5" s="1062"/>
      <c r="AZ5" s="1062"/>
      <c r="BA5" s="1062"/>
      <c r="BB5" s="1062"/>
      <c r="BC5" s="1062"/>
      <c r="BD5" s="1062"/>
    </row>
    <row r="6" spans="1:150" s="205" customFormat="1" ht="27" customHeight="1" thickBot="1" x14ac:dyDescent="0.3">
      <c r="A6" s="1055" t="s">
        <v>5</v>
      </c>
      <c r="B6" s="1063" t="s">
        <v>6</v>
      </c>
      <c r="C6" s="1063" t="s">
        <v>7</v>
      </c>
      <c r="D6" s="1055" t="s">
        <v>8</v>
      </c>
      <c r="E6" s="1055" t="s">
        <v>9</v>
      </c>
      <c r="F6" s="1055" t="s">
        <v>10</v>
      </c>
      <c r="G6" s="1052" t="s">
        <v>11</v>
      </c>
      <c r="H6" s="1052" t="s">
        <v>12</v>
      </c>
      <c r="I6" s="1069" t="s">
        <v>13</v>
      </c>
      <c r="J6" s="1052" t="s">
        <v>14</v>
      </c>
      <c r="K6" s="1052" t="s">
        <v>15</v>
      </c>
      <c r="L6" s="1052" t="s">
        <v>16</v>
      </c>
      <c r="M6" s="1052" t="s">
        <v>17</v>
      </c>
      <c r="N6" s="1046" t="s">
        <v>18</v>
      </c>
      <c r="O6" s="1052" t="s">
        <v>19</v>
      </c>
      <c r="P6" s="1055" t="s">
        <v>20</v>
      </c>
      <c r="Q6" s="1055" t="s">
        <v>21</v>
      </c>
      <c r="R6" s="1052" t="s">
        <v>22</v>
      </c>
      <c r="S6" s="1066" t="s">
        <v>23</v>
      </c>
      <c r="T6" s="1046" t="s">
        <v>24</v>
      </c>
      <c r="U6" s="1049" t="s">
        <v>25</v>
      </c>
      <c r="V6" s="1052" t="s">
        <v>26</v>
      </c>
      <c r="W6" s="1052" t="s">
        <v>27</v>
      </c>
      <c r="X6" s="1038" t="s">
        <v>28</v>
      </c>
      <c r="Y6" s="1052" t="s">
        <v>29</v>
      </c>
      <c r="Z6" s="1038" t="s">
        <v>30</v>
      </c>
      <c r="AA6" s="1041" t="s">
        <v>31</v>
      </c>
      <c r="AB6" s="1041"/>
      <c r="AC6" s="1041"/>
      <c r="AD6" s="1041"/>
      <c r="AE6" s="1041"/>
      <c r="AF6" s="1041"/>
      <c r="AG6" s="1041"/>
      <c r="AH6" s="1041"/>
      <c r="AI6" s="1041"/>
      <c r="AJ6" s="1041"/>
      <c r="AK6" s="1041"/>
      <c r="AL6" s="1041"/>
      <c r="AM6" s="1041"/>
      <c r="AN6" s="1041"/>
      <c r="AO6" s="1041"/>
      <c r="AP6" s="1041"/>
      <c r="AQ6" s="1041"/>
      <c r="AR6" s="1041"/>
      <c r="AS6" s="1041"/>
      <c r="AT6" s="1041"/>
      <c r="AU6" s="1041"/>
      <c r="AV6" s="1041"/>
      <c r="AW6" s="1041"/>
      <c r="AX6" s="1041"/>
      <c r="AY6" s="1041"/>
      <c r="AZ6" s="1041"/>
      <c r="BA6" s="1041"/>
      <c r="BB6" s="1042"/>
      <c r="BC6" s="1043" t="s">
        <v>32</v>
      </c>
      <c r="BD6" s="1052"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56"/>
      <c r="B7" s="1064"/>
      <c r="C7" s="1064"/>
      <c r="D7" s="1064"/>
      <c r="E7" s="1056"/>
      <c r="F7" s="1056"/>
      <c r="G7" s="1053"/>
      <c r="H7" s="1053"/>
      <c r="I7" s="1070"/>
      <c r="J7" s="1053"/>
      <c r="K7" s="1053"/>
      <c r="L7" s="1053"/>
      <c r="M7" s="1053"/>
      <c r="N7" s="1047"/>
      <c r="O7" s="1053"/>
      <c r="P7" s="1056"/>
      <c r="Q7" s="1056"/>
      <c r="R7" s="1053"/>
      <c r="S7" s="1067"/>
      <c r="T7" s="1047"/>
      <c r="U7" s="1050"/>
      <c r="V7" s="1053"/>
      <c r="W7" s="1053"/>
      <c r="X7" s="1039"/>
      <c r="Y7" s="1053"/>
      <c r="Z7" s="1039"/>
      <c r="AA7" s="1058">
        <v>2016</v>
      </c>
      <c r="AB7" s="1058"/>
      <c r="AC7" s="1058"/>
      <c r="AD7" s="1058"/>
      <c r="AE7" s="1058"/>
      <c r="AF7" s="1058"/>
      <c r="AG7" s="1059"/>
      <c r="AH7" s="1060">
        <v>2017</v>
      </c>
      <c r="AI7" s="1058"/>
      <c r="AJ7" s="1058"/>
      <c r="AK7" s="1058"/>
      <c r="AL7" s="1058"/>
      <c r="AM7" s="1058"/>
      <c r="AN7" s="1059"/>
      <c r="AO7" s="1060">
        <v>2018</v>
      </c>
      <c r="AP7" s="1058"/>
      <c r="AQ7" s="1058"/>
      <c r="AR7" s="1058"/>
      <c r="AS7" s="1058"/>
      <c r="AT7" s="1058"/>
      <c r="AU7" s="1059"/>
      <c r="AV7" s="1060">
        <v>2019</v>
      </c>
      <c r="AW7" s="1058"/>
      <c r="AX7" s="1058"/>
      <c r="AY7" s="1058"/>
      <c r="AZ7" s="1058"/>
      <c r="BA7" s="1058"/>
      <c r="BB7" s="1059"/>
      <c r="BC7" s="1044"/>
      <c r="BD7" s="1053"/>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23">
        <v>1</v>
      </c>
      <c r="EM7" s="823">
        <v>2</v>
      </c>
      <c r="EN7" s="823">
        <v>3</v>
      </c>
      <c r="EO7" s="823">
        <v>4</v>
      </c>
      <c r="EP7" s="823">
        <v>5</v>
      </c>
      <c r="EQ7" s="823">
        <v>6</v>
      </c>
      <c r="ER7" s="823">
        <v>7</v>
      </c>
      <c r="ES7" s="823">
        <v>8</v>
      </c>
      <c r="ET7" s="823">
        <v>9</v>
      </c>
    </row>
    <row r="8" spans="1:150" s="219" customFormat="1" ht="78" customHeight="1" thickBot="1" x14ac:dyDescent="0.25">
      <c r="A8" s="1057"/>
      <c r="B8" s="1065"/>
      <c r="C8" s="1065"/>
      <c r="D8" s="1065"/>
      <c r="E8" s="1057"/>
      <c r="F8" s="1057"/>
      <c r="G8" s="1054"/>
      <c r="H8" s="1054"/>
      <c r="I8" s="1071"/>
      <c r="J8" s="1054"/>
      <c r="K8" s="1054"/>
      <c r="L8" s="1054"/>
      <c r="M8" s="1054"/>
      <c r="N8" s="1048"/>
      <c r="O8" s="1054"/>
      <c r="P8" s="1057"/>
      <c r="Q8" s="1057"/>
      <c r="R8" s="1054"/>
      <c r="S8" s="1068"/>
      <c r="T8" s="1048"/>
      <c r="U8" s="1051"/>
      <c r="V8" s="1053"/>
      <c r="W8" s="1054"/>
      <c r="X8" s="1040"/>
      <c r="Y8" s="1054"/>
      <c r="Z8" s="1040"/>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5"/>
      <c r="BD8" s="1054"/>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24" t="s">
        <v>21</v>
      </c>
      <c r="EM8" s="825" t="s">
        <v>22</v>
      </c>
      <c r="EN8" s="825" t="s">
        <v>23</v>
      </c>
      <c r="EO8" s="825" t="s">
        <v>24</v>
      </c>
      <c r="EP8" s="826" t="s">
        <v>25</v>
      </c>
      <c r="EQ8" s="825" t="s">
        <v>1942</v>
      </c>
      <c r="ER8" s="825" t="s">
        <v>1943</v>
      </c>
      <c r="ES8" s="825" t="s">
        <v>1944</v>
      </c>
      <c r="ET8" s="827" t="s">
        <v>1945</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8" t="s">
        <v>71</v>
      </c>
      <c r="EM9" s="829" t="s">
        <v>65</v>
      </c>
      <c r="EN9" s="274" t="s">
        <v>1892</v>
      </c>
      <c r="EO9" s="275">
        <v>0</v>
      </c>
      <c r="EP9" s="276">
        <v>30</v>
      </c>
      <c r="EQ9" s="276">
        <v>0</v>
      </c>
      <c r="ER9" s="817">
        <v>0</v>
      </c>
      <c r="ES9" s="817">
        <v>0</v>
      </c>
      <c r="ET9" s="830">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8" t="s">
        <v>82</v>
      </c>
      <c r="EM10" s="829" t="s">
        <v>65</v>
      </c>
      <c r="EN10" s="274" t="s">
        <v>75</v>
      </c>
      <c r="EO10" s="275">
        <v>0</v>
      </c>
      <c r="EP10" s="812">
        <v>1</v>
      </c>
      <c r="EQ10" s="811">
        <v>0</v>
      </c>
      <c r="ER10" s="817">
        <v>0</v>
      </c>
      <c r="ES10" s="817">
        <v>0</v>
      </c>
      <c r="ET10" s="830">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8" t="s">
        <v>96</v>
      </c>
      <c r="EM11" s="319" t="s">
        <v>88</v>
      </c>
      <c r="EN11" s="275" t="s">
        <v>89</v>
      </c>
      <c r="EO11" s="275">
        <v>1</v>
      </c>
      <c r="EP11" s="275">
        <v>2</v>
      </c>
      <c r="EQ11" s="276">
        <v>0</v>
      </c>
      <c r="ER11" s="817">
        <v>0.5</v>
      </c>
      <c r="ES11" s="277">
        <v>0.5</v>
      </c>
      <c r="ET11" s="830">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8" t="s">
        <v>109</v>
      </c>
      <c r="EM12" s="319" t="s">
        <v>100</v>
      </c>
      <c r="EN12" s="275" t="s">
        <v>1893</v>
      </c>
      <c r="EO12" s="330">
        <v>98</v>
      </c>
      <c r="EP12" s="330">
        <v>98</v>
      </c>
      <c r="EQ12" s="330">
        <v>98</v>
      </c>
      <c r="ER12" s="330">
        <v>98</v>
      </c>
      <c r="ES12" s="330">
        <v>98</v>
      </c>
      <c r="ET12" s="831">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8" t="s">
        <v>119</v>
      </c>
      <c r="EM13" s="319" t="s">
        <v>113</v>
      </c>
      <c r="EN13" s="275" t="s">
        <v>114</v>
      </c>
      <c r="EO13" s="275">
        <v>0</v>
      </c>
      <c r="EP13" s="275">
        <v>3</v>
      </c>
      <c r="EQ13" s="277">
        <v>0.5</v>
      </c>
      <c r="ER13" s="277">
        <v>0.5</v>
      </c>
      <c r="ES13" s="276">
        <v>1</v>
      </c>
      <c r="ET13" s="832">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8" t="s">
        <v>129</v>
      </c>
      <c r="EM14" s="319" t="s">
        <v>123</v>
      </c>
      <c r="EN14" s="275" t="s">
        <v>124</v>
      </c>
      <c r="EO14" s="275">
        <v>3</v>
      </c>
      <c r="EP14" s="275">
        <v>3</v>
      </c>
      <c r="EQ14" s="276">
        <v>3</v>
      </c>
      <c r="ER14" s="276">
        <v>3</v>
      </c>
      <c r="ES14" s="276">
        <v>3</v>
      </c>
      <c r="ET14" s="832">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8" t="s">
        <v>139</v>
      </c>
      <c r="EM15" s="319" t="s">
        <v>133</v>
      </c>
      <c r="EN15" s="275" t="s">
        <v>134</v>
      </c>
      <c r="EO15" s="275">
        <v>3</v>
      </c>
      <c r="EP15" s="275">
        <v>3</v>
      </c>
      <c r="EQ15" s="276">
        <v>3</v>
      </c>
      <c r="ER15" s="276">
        <v>3</v>
      </c>
      <c r="ES15" s="276">
        <v>3</v>
      </c>
      <c r="ET15" s="832">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8" t="s">
        <v>149</v>
      </c>
      <c r="EM16" s="319" t="s">
        <v>143</v>
      </c>
      <c r="EN16" s="275" t="s">
        <v>144</v>
      </c>
      <c r="EO16" s="275">
        <v>3</v>
      </c>
      <c r="EP16" s="275">
        <v>3</v>
      </c>
      <c r="EQ16" s="276">
        <v>3</v>
      </c>
      <c r="ER16" s="276">
        <v>3</v>
      </c>
      <c r="ES16" s="276">
        <v>3</v>
      </c>
      <c r="ET16" s="832">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8" t="s">
        <v>163</v>
      </c>
      <c r="EM17" s="319" t="s">
        <v>157</v>
      </c>
      <c r="EN17" s="275" t="s">
        <v>158</v>
      </c>
      <c r="EO17" s="275">
        <v>0</v>
      </c>
      <c r="EP17" s="275">
        <v>3</v>
      </c>
      <c r="EQ17" s="276">
        <v>1</v>
      </c>
      <c r="ER17" s="818">
        <v>0.66</v>
      </c>
      <c r="ES17" s="818">
        <v>0.66</v>
      </c>
      <c r="ET17" s="833">
        <v>0.68</v>
      </c>
    </row>
    <row r="18" spans="1:150" ht="49.5" customHeight="1" thickBot="1" x14ac:dyDescent="0.3">
      <c r="A18" s="278" t="s">
        <v>53</v>
      </c>
      <c r="B18" s="279" t="s">
        <v>54</v>
      </c>
      <c r="C18" s="280" t="s">
        <v>55</v>
      </c>
      <c r="D18" s="281"/>
      <c r="E18" s="8" t="s">
        <v>57</v>
      </c>
      <c r="F18" s="282" t="str">
        <f t="shared" si="4"/>
        <v>E1.P_A</v>
      </c>
      <c r="G18" s="283" t="s">
        <v>58</v>
      </c>
      <c r="H18" s="283" t="s">
        <v>59</v>
      </c>
      <c r="I18" s="1035"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4" t="s">
        <v>175</v>
      </c>
      <c r="EM18" s="319" t="s">
        <v>169</v>
      </c>
      <c r="EN18" s="275" t="s">
        <v>170</v>
      </c>
      <c r="EO18" s="275">
        <v>0</v>
      </c>
      <c r="EP18" s="275">
        <v>4</v>
      </c>
      <c r="EQ18" s="276">
        <v>0</v>
      </c>
      <c r="ER18" s="276">
        <v>1</v>
      </c>
      <c r="ES18" s="276">
        <v>2</v>
      </c>
      <c r="ET18" s="832">
        <v>1</v>
      </c>
    </row>
    <row r="19" spans="1:150" ht="33" customHeight="1" thickBot="1" x14ac:dyDescent="0.25">
      <c r="A19" s="278" t="s">
        <v>53</v>
      </c>
      <c r="B19" s="279" t="s">
        <v>54</v>
      </c>
      <c r="C19" s="280" t="s">
        <v>55</v>
      </c>
      <c r="D19" s="281"/>
      <c r="E19" s="8" t="s">
        <v>57</v>
      </c>
      <c r="F19" s="282" t="str">
        <f t="shared" si="4"/>
        <v>E1.P_A</v>
      </c>
      <c r="G19" s="283" t="s">
        <v>58</v>
      </c>
      <c r="H19" s="283" t="s">
        <v>59</v>
      </c>
      <c r="I19" s="1036"/>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4" t="s">
        <v>184</v>
      </c>
      <c r="EM19" s="319" t="s">
        <v>178</v>
      </c>
      <c r="EN19" s="275" t="s">
        <v>179</v>
      </c>
      <c r="EO19" s="275">
        <v>0</v>
      </c>
      <c r="EP19" s="275">
        <v>1</v>
      </c>
      <c r="EQ19" s="330">
        <v>0.25</v>
      </c>
      <c r="ER19" s="277">
        <v>0.25</v>
      </c>
      <c r="ES19" s="330">
        <v>0.25</v>
      </c>
      <c r="ET19" s="831">
        <v>0.25</v>
      </c>
    </row>
    <row r="20" spans="1:150" ht="49.5" customHeight="1" x14ac:dyDescent="0.2">
      <c r="A20" s="278" t="s">
        <v>53</v>
      </c>
      <c r="B20" s="279" t="s">
        <v>54</v>
      </c>
      <c r="C20" s="280" t="s">
        <v>55</v>
      </c>
      <c r="D20" s="281"/>
      <c r="E20" s="8" t="s">
        <v>57</v>
      </c>
      <c r="F20" s="282" t="str">
        <f t="shared" si="4"/>
        <v>E1.P_A</v>
      </c>
      <c r="G20" s="283" t="s">
        <v>58</v>
      </c>
      <c r="H20" s="283" t="s">
        <v>59</v>
      </c>
      <c r="I20" s="1036"/>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4" t="s">
        <v>195</v>
      </c>
      <c r="EM20" s="319" t="s">
        <v>189</v>
      </c>
      <c r="EN20" s="275" t="s">
        <v>190</v>
      </c>
      <c r="EO20" s="387">
        <v>8</v>
      </c>
      <c r="EP20" s="387">
        <v>8</v>
      </c>
      <c r="EQ20" s="276">
        <v>8</v>
      </c>
      <c r="ER20" s="276">
        <v>8</v>
      </c>
      <c r="ES20" s="276">
        <v>8</v>
      </c>
      <c r="ET20" s="832">
        <v>8</v>
      </c>
    </row>
    <row r="21" spans="1:150" ht="37.5" customHeight="1" thickBot="1" x14ac:dyDescent="0.25">
      <c r="A21" s="278" t="s">
        <v>53</v>
      </c>
      <c r="B21" s="279" t="s">
        <v>54</v>
      </c>
      <c r="C21" s="280" t="s">
        <v>55</v>
      </c>
      <c r="D21" s="281"/>
      <c r="E21" s="8" t="s">
        <v>57</v>
      </c>
      <c r="F21" s="282" t="str">
        <f t="shared" si="4"/>
        <v>E1.P_A</v>
      </c>
      <c r="G21" s="283" t="s">
        <v>58</v>
      </c>
      <c r="H21" s="283" t="s">
        <v>59</v>
      </c>
      <c r="I21" s="1037"/>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4" t="s">
        <v>206</v>
      </c>
      <c r="EM21" s="319" t="s">
        <v>200</v>
      </c>
      <c r="EN21" s="275" t="s">
        <v>201</v>
      </c>
      <c r="EO21" s="387">
        <v>0</v>
      </c>
      <c r="EP21" s="387">
        <v>3</v>
      </c>
      <c r="EQ21" s="330">
        <v>0.75</v>
      </c>
      <c r="ER21" s="330">
        <v>0.75</v>
      </c>
      <c r="ES21" s="330">
        <v>0.75</v>
      </c>
      <c r="ET21" s="831">
        <v>0.75</v>
      </c>
    </row>
    <row r="22" spans="1:150" ht="133.5" customHeight="1" x14ac:dyDescent="0.2">
      <c r="A22" s="278" t="s">
        <v>53</v>
      </c>
      <c r="B22" s="279" t="s">
        <v>54</v>
      </c>
      <c r="C22" s="280" t="s">
        <v>55</v>
      </c>
      <c r="D22" s="281"/>
      <c r="E22" s="8" t="s">
        <v>57</v>
      </c>
      <c r="F22" s="282" t="str">
        <f t="shared" si="4"/>
        <v>E1.P_A</v>
      </c>
      <c r="G22" s="283" t="s">
        <v>58</v>
      </c>
      <c r="H22" s="283" t="s">
        <v>59</v>
      </c>
      <c r="I22" s="1035"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4" t="s">
        <v>221</v>
      </c>
      <c r="EM22" s="319" t="s">
        <v>215</v>
      </c>
      <c r="EN22" s="275" t="s">
        <v>216</v>
      </c>
      <c r="EO22" s="275">
        <v>1</v>
      </c>
      <c r="EP22" s="275">
        <v>2</v>
      </c>
      <c r="EQ22" s="277">
        <v>0.5</v>
      </c>
      <c r="ER22" s="277">
        <v>0.5</v>
      </c>
      <c r="ES22" s="277">
        <v>0.5</v>
      </c>
      <c r="ET22" s="835">
        <v>0.5</v>
      </c>
    </row>
    <row r="23" spans="1:150" ht="39" customHeight="1" thickBot="1" x14ac:dyDescent="0.25">
      <c r="A23" s="278" t="s">
        <v>53</v>
      </c>
      <c r="B23" s="279" t="s">
        <v>54</v>
      </c>
      <c r="C23" s="280" t="s">
        <v>55</v>
      </c>
      <c r="D23" s="281"/>
      <c r="E23" s="8" t="s">
        <v>57</v>
      </c>
      <c r="F23" s="282" t="str">
        <f t="shared" si="4"/>
        <v>E1.P_A</v>
      </c>
      <c r="G23" s="283" t="s">
        <v>58</v>
      </c>
      <c r="H23" s="283" t="s">
        <v>59</v>
      </c>
      <c r="I23" s="1036"/>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4" t="s">
        <v>233</v>
      </c>
      <c r="EM23" s="319" t="s">
        <v>227</v>
      </c>
      <c r="EN23" s="275" t="s">
        <v>228</v>
      </c>
      <c r="EO23" s="275">
        <v>0</v>
      </c>
      <c r="EP23" s="275">
        <v>3</v>
      </c>
      <c r="EQ23" s="276">
        <v>0</v>
      </c>
      <c r="ER23" s="816">
        <v>0</v>
      </c>
      <c r="ES23" s="276">
        <v>1</v>
      </c>
      <c r="ET23" s="836">
        <v>2</v>
      </c>
    </row>
    <row r="24" spans="1:150" ht="48.75" customHeight="1" thickBot="1" x14ac:dyDescent="0.25">
      <c r="A24" s="278" t="s">
        <v>53</v>
      </c>
      <c r="B24" s="279" t="s">
        <v>54</v>
      </c>
      <c r="C24" s="280" t="s">
        <v>55</v>
      </c>
      <c r="D24" s="281"/>
      <c r="E24" s="8" t="s">
        <v>57</v>
      </c>
      <c r="F24" s="282" t="str">
        <f t="shared" si="4"/>
        <v>E1.P_A</v>
      </c>
      <c r="G24" s="283" t="s">
        <v>58</v>
      </c>
      <c r="H24" s="283" t="s">
        <v>59</v>
      </c>
      <c r="I24" s="1036"/>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4" t="s">
        <v>242</v>
      </c>
      <c r="EM24" s="319" t="s">
        <v>236</v>
      </c>
      <c r="EN24" s="275" t="s">
        <v>237</v>
      </c>
      <c r="EO24" s="276">
        <v>100</v>
      </c>
      <c r="EP24" s="276">
        <v>100</v>
      </c>
      <c r="EQ24" s="276">
        <v>100</v>
      </c>
      <c r="ER24" s="276">
        <v>100</v>
      </c>
      <c r="ES24" s="276">
        <v>100</v>
      </c>
      <c r="ET24" s="832">
        <v>100</v>
      </c>
    </row>
    <row r="25" spans="1:150" ht="54" customHeight="1" thickBot="1" x14ac:dyDescent="0.25">
      <c r="A25" s="278" t="s">
        <v>53</v>
      </c>
      <c r="B25" s="279" t="s">
        <v>54</v>
      </c>
      <c r="C25" s="280" t="s">
        <v>55</v>
      </c>
      <c r="D25" s="281"/>
      <c r="E25" s="8" t="s">
        <v>57</v>
      </c>
      <c r="F25" s="282" t="str">
        <f t="shared" si="4"/>
        <v>E1.P_A</v>
      </c>
      <c r="G25" s="283" t="s">
        <v>58</v>
      </c>
      <c r="H25" s="283" t="s">
        <v>59</v>
      </c>
      <c r="I25" s="1036"/>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4" t="s">
        <v>253</v>
      </c>
      <c r="EM25" s="319" t="s">
        <v>247</v>
      </c>
      <c r="EN25" s="275" t="s">
        <v>248</v>
      </c>
      <c r="EO25" s="275">
        <v>3</v>
      </c>
      <c r="EP25" s="275">
        <v>3</v>
      </c>
      <c r="EQ25" s="276">
        <v>3</v>
      </c>
      <c r="ER25" s="276">
        <v>3</v>
      </c>
      <c r="ES25" s="276">
        <v>3</v>
      </c>
      <c r="ET25" s="832">
        <v>3</v>
      </c>
    </row>
    <row r="26" spans="1:150" ht="37.5" customHeight="1" thickBot="1" x14ac:dyDescent="0.25">
      <c r="A26" s="278" t="s">
        <v>53</v>
      </c>
      <c r="B26" s="279" t="s">
        <v>54</v>
      </c>
      <c r="C26" s="280" t="s">
        <v>55</v>
      </c>
      <c r="D26" s="281"/>
      <c r="E26" s="8" t="s">
        <v>57</v>
      </c>
      <c r="F26" s="282" t="str">
        <f t="shared" si="4"/>
        <v>E1.P_A</v>
      </c>
      <c r="G26" s="283" t="s">
        <v>58</v>
      </c>
      <c r="H26" s="283" t="s">
        <v>59</v>
      </c>
      <c r="I26" s="1037"/>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4" t="s">
        <v>262</v>
      </c>
      <c r="EM26" s="319" t="s">
        <v>256</v>
      </c>
      <c r="EN26" s="275" t="s">
        <v>257</v>
      </c>
      <c r="EO26" s="275">
        <v>0</v>
      </c>
      <c r="EP26" s="275">
        <v>1</v>
      </c>
      <c r="EQ26" s="276">
        <v>0</v>
      </c>
      <c r="ER26" s="276">
        <v>0</v>
      </c>
      <c r="ES26" s="277">
        <v>0.5</v>
      </c>
      <c r="ET26" s="835">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8" t="s">
        <v>276</v>
      </c>
      <c r="EM27" s="319" t="s">
        <v>270</v>
      </c>
      <c r="EN27" s="275" t="s">
        <v>271</v>
      </c>
      <c r="EO27" s="275">
        <v>2</v>
      </c>
      <c r="EP27" s="275">
        <v>2</v>
      </c>
      <c r="EQ27" s="810">
        <v>0.5</v>
      </c>
      <c r="ER27" s="810">
        <v>0.5</v>
      </c>
      <c r="ES27" s="810">
        <v>0.5</v>
      </c>
      <c r="ET27" s="837">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8" t="s">
        <v>287</v>
      </c>
      <c r="EM28" s="319" t="s">
        <v>281</v>
      </c>
      <c r="EN28" s="275" t="s">
        <v>282</v>
      </c>
      <c r="EO28" s="275">
        <v>1</v>
      </c>
      <c r="EP28" s="275">
        <v>3</v>
      </c>
      <c r="EQ28" s="330">
        <v>0.75</v>
      </c>
      <c r="ER28" s="330">
        <v>0.75</v>
      </c>
      <c r="ES28" s="330">
        <v>0.75</v>
      </c>
      <c r="ET28" s="831">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8" t="s">
        <v>298</v>
      </c>
      <c r="EM29" s="319" t="s">
        <v>292</v>
      </c>
      <c r="EN29" s="275" t="s">
        <v>293</v>
      </c>
      <c r="EO29" s="275">
        <v>1</v>
      </c>
      <c r="EP29" s="275">
        <v>3</v>
      </c>
      <c r="EQ29" s="330">
        <v>0.75</v>
      </c>
      <c r="ER29" s="330">
        <v>0.75</v>
      </c>
      <c r="ES29" s="330">
        <v>0.75</v>
      </c>
      <c r="ET29" s="831">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8" t="s">
        <v>310</v>
      </c>
      <c r="EM30" s="319" t="s">
        <v>304</v>
      </c>
      <c r="EN30" s="275" t="s">
        <v>305</v>
      </c>
      <c r="EO30" s="275">
        <v>0</v>
      </c>
      <c r="EP30" s="275">
        <v>1</v>
      </c>
      <c r="EQ30" s="330">
        <v>0.25</v>
      </c>
      <c r="ER30" s="330">
        <v>0.25</v>
      </c>
      <c r="ES30" s="330">
        <v>0.25</v>
      </c>
      <c r="ET30" s="831">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8" t="s">
        <v>321</v>
      </c>
      <c r="EM31" s="319" t="s">
        <v>315</v>
      </c>
      <c r="EN31" s="275" t="s">
        <v>316</v>
      </c>
      <c r="EO31" s="275">
        <v>120</v>
      </c>
      <c r="EP31" s="275">
        <v>1500</v>
      </c>
      <c r="EQ31" s="276">
        <v>375</v>
      </c>
      <c r="ER31" s="276">
        <v>375</v>
      </c>
      <c r="ES31" s="276">
        <v>375</v>
      </c>
      <c r="ET31" s="832">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4" t="s">
        <v>335</v>
      </c>
      <c r="EM32" s="319" t="s">
        <v>329</v>
      </c>
      <c r="EN32" s="275" t="s">
        <v>330</v>
      </c>
      <c r="EO32" s="275">
        <v>1</v>
      </c>
      <c r="EP32" s="275">
        <v>1</v>
      </c>
      <c r="EQ32" s="330">
        <v>0.25</v>
      </c>
      <c r="ER32" s="330">
        <v>0.25</v>
      </c>
      <c r="ES32" s="330">
        <v>0.25</v>
      </c>
      <c r="ET32" s="831">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4" t="s">
        <v>346</v>
      </c>
      <c r="EM33" s="319" t="s">
        <v>340</v>
      </c>
      <c r="EN33" s="275" t="s">
        <v>341</v>
      </c>
      <c r="EO33" s="275">
        <v>1</v>
      </c>
      <c r="EP33" s="275">
        <v>2</v>
      </c>
      <c r="EQ33" s="277">
        <v>0.5</v>
      </c>
      <c r="ER33" s="277">
        <v>0.5</v>
      </c>
      <c r="ES33" s="277">
        <v>0.5</v>
      </c>
      <c r="ET33" s="835">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4" t="s">
        <v>357</v>
      </c>
      <c r="EM34" s="319" t="s">
        <v>351</v>
      </c>
      <c r="EN34" s="275" t="s">
        <v>352</v>
      </c>
      <c r="EO34" s="275">
        <v>5</v>
      </c>
      <c r="EP34" s="387">
        <v>6</v>
      </c>
      <c r="EQ34" s="276">
        <v>2</v>
      </c>
      <c r="ER34" s="276">
        <v>2</v>
      </c>
      <c r="ES34" s="276">
        <v>1</v>
      </c>
      <c r="ET34" s="832">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4" t="s">
        <v>368</v>
      </c>
      <c r="EM35" s="319" t="s">
        <v>362</v>
      </c>
      <c r="EN35" s="275" t="s">
        <v>363</v>
      </c>
      <c r="EO35" s="275">
        <v>0</v>
      </c>
      <c r="EP35" s="275">
        <v>1</v>
      </c>
      <c r="EQ35" s="330">
        <v>0.25</v>
      </c>
      <c r="ER35" s="330">
        <v>0.25</v>
      </c>
      <c r="ES35" s="330">
        <v>0.25</v>
      </c>
      <c r="ET35" s="831">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8" t="s">
        <v>382</v>
      </c>
      <c r="EM36" s="319" t="s">
        <v>375</v>
      </c>
      <c r="EN36" s="275" t="s">
        <v>1894</v>
      </c>
      <c r="EO36" s="276">
        <v>60</v>
      </c>
      <c r="EP36" s="276">
        <v>100</v>
      </c>
      <c r="EQ36" s="276">
        <v>0</v>
      </c>
      <c r="ER36" s="817">
        <v>0</v>
      </c>
      <c r="ES36" s="277">
        <v>50</v>
      </c>
      <c r="ET36" s="836">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8" t="s">
        <v>394</v>
      </c>
      <c r="EM37" s="319" t="s">
        <v>388</v>
      </c>
      <c r="EN37" s="275" t="s">
        <v>389</v>
      </c>
      <c r="EO37" s="275">
        <v>0</v>
      </c>
      <c r="EP37" s="275">
        <v>1</v>
      </c>
      <c r="EQ37" s="276">
        <v>0</v>
      </c>
      <c r="ER37" s="276">
        <v>0</v>
      </c>
      <c r="ES37" s="277">
        <v>0.5</v>
      </c>
      <c r="ET37" s="835">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8" t="s">
        <v>405</v>
      </c>
      <c r="EM38" s="319" t="s">
        <v>399</v>
      </c>
      <c r="EN38" s="275" t="s">
        <v>400</v>
      </c>
      <c r="EO38" s="275">
        <v>0</v>
      </c>
      <c r="EP38" s="275">
        <v>1</v>
      </c>
      <c r="EQ38" s="330">
        <v>0.25</v>
      </c>
      <c r="ER38" s="330">
        <v>0.25</v>
      </c>
      <c r="ES38" s="330">
        <v>0.25</v>
      </c>
      <c r="ET38" s="831">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8" t="s">
        <v>416</v>
      </c>
      <c r="EM39" s="839" t="s">
        <v>410</v>
      </c>
      <c r="EN39" s="812" t="s">
        <v>411</v>
      </c>
      <c r="EO39" s="812">
        <v>0</v>
      </c>
      <c r="EP39" s="812">
        <v>1</v>
      </c>
      <c r="EQ39" s="811">
        <v>0</v>
      </c>
      <c r="ER39" s="811">
        <v>0</v>
      </c>
      <c r="ES39" s="810">
        <v>0.5</v>
      </c>
      <c r="ET39" s="837">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4" t="s">
        <v>427</v>
      </c>
      <c r="EM40" s="319" t="s">
        <v>421</v>
      </c>
      <c r="EN40" s="275" t="s">
        <v>422</v>
      </c>
      <c r="EO40" s="275">
        <v>5295</v>
      </c>
      <c r="EP40" s="275">
        <v>5295</v>
      </c>
      <c r="EQ40" s="276">
        <v>5295</v>
      </c>
      <c r="ER40" s="276">
        <v>5295</v>
      </c>
      <c r="ES40" s="276">
        <v>5295</v>
      </c>
      <c r="ET40" s="832">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4" t="s">
        <v>438</v>
      </c>
      <c r="EM41" s="319" t="s">
        <v>432</v>
      </c>
      <c r="EN41" s="275" t="s">
        <v>433</v>
      </c>
      <c r="EO41" s="275">
        <v>1</v>
      </c>
      <c r="EP41" s="275">
        <v>1</v>
      </c>
      <c r="EQ41" s="330">
        <v>1</v>
      </c>
      <c r="ER41" s="330">
        <v>1</v>
      </c>
      <c r="ES41" s="330">
        <v>1</v>
      </c>
      <c r="ET41" s="831">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4" t="s">
        <v>445</v>
      </c>
      <c r="EM42" s="319" t="s">
        <v>441</v>
      </c>
      <c r="EN42" s="275" t="s">
        <v>442</v>
      </c>
      <c r="EO42" s="387">
        <v>0</v>
      </c>
      <c r="EP42" s="387">
        <v>1</v>
      </c>
      <c r="EQ42" s="330">
        <v>0.25</v>
      </c>
      <c r="ER42" s="330">
        <v>0.25</v>
      </c>
      <c r="ES42" s="330">
        <v>0.25</v>
      </c>
      <c r="ET42" s="831">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4" t="s">
        <v>456</v>
      </c>
      <c r="EM43" s="319" t="s">
        <v>452</v>
      </c>
      <c r="EN43" s="275" t="s">
        <v>453</v>
      </c>
      <c r="EO43" s="275">
        <v>0</v>
      </c>
      <c r="EP43" s="275">
        <v>2</v>
      </c>
      <c r="EQ43" s="277">
        <v>0.5</v>
      </c>
      <c r="ER43" s="277">
        <v>0.5</v>
      </c>
      <c r="ES43" s="277">
        <v>0.5</v>
      </c>
      <c r="ET43" s="835">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4" t="s">
        <v>464</v>
      </c>
      <c r="EM44" s="319" t="s">
        <v>461</v>
      </c>
      <c r="EN44" s="275" t="s">
        <v>453</v>
      </c>
      <c r="EO44" s="275">
        <v>0</v>
      </c>
      <c r="EP44" s="275">
        <v>2</v>
      </c>
      <c r="EQ44" s="277">
        <v>0.5</v>
      </c>
      <c r="ER44" s="277">
        <v>0.5</v>
      </c>
      <c r="ES44" s="277">
        <v>0.5</v>
      </c>
      <c r="ET44" s="835">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4" t="s">
        <v>472</v>
      </c>
      <c r="EM45" s="319" t="s">
        <v>469</v>
      </c>
      <c r="EN45" s="275" t="s">
        <v>453</v>
      </c>
      <c r="EO45" s="387">
        <v>0</v>
      </c>
      <c r="EP45" s="387">
        <v>2</v>
      </c>
      <c r="EQ45" s="277">
        <v>0.5</v>
      </c>
      <c r="ER45" s="277">
        <v>0.5</v>
      </c>
      <c r="ES45" s="277">
        <v>0.5</v>
      </c>
      <c r="ET45" s="835">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4" t="s">
        <v>480</v>
      </c>
      <c r="EM46" s="319" t="s">
        <v>477</v>
      </c>
      <c r="EN46" s="275" t="s">
        <v>453</v>
      </c>
      <c r="EO46" s="275">
        <v>0</v>
      </c>
      <c r="EP46" s="275">
        <v>2</v>
      </c>
      <c r="EQ46" s="277">
        <v>0.5</v>
      </c>
      <c r="ER46" s="277">
        <v>0.5</v>
      </c>
      <c r="ES46" s="277">
        <v>0.5</v>
      </c>
      <c r="ET46" s="835">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4" t="s">
        <v>488</v>
      </c>
      <c r="EM47" s="319" t="s">
        <v>485</v>
      </c>
      <c r="EN47" s="275" t="s">
        <v>453</v>
      </c>
      <c r="EO47" s="275">
        <v>0</v>
      </c>
      <c r="EP47" s="275">
        <v>2</v>
      </c>
      <c r="EQ47" s="277">
        <v>0.5</v>
      </c>
      <c r="ER47" s="277">
        <v>0.5</v>
      </c>
      <c r="ES47" s="277">
        <v>0.5</v>
      </c>
      <c r="ET47" s="835">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4" t="s">
        <v>496</v>
      </c>
      <c r="EM48" s="319" t="s">
        <v>493</v>
      </c>
      <c r="EN48" s="275" t="s">
        <v>453</v>
      </c>
      <c r="EO48" s="275">
        <v>0</v>
      </c>
      <c r="EP48" s="275">
        <v>3</v>
      </c>
      <c r="EQ48" s="330">
        <v>0.75</v>
      </c>
      <c r="ER48" s="330">
        <v>0.75</v>
      </c>
      <c r="ES48" s="330">
        <v>0.75</v>
      </c>
      <c r="ET48" s="831">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4" t="s">
        <v>504</v>
      </c>
      <c r="EM49" s="319" t="s">
        <v>501</v>
      </c>
      <c r="EN49" s="275" t="s">
        <v>453</v>
      </c>
      <c r="EO49" s="275">
        <v>0</v>
      </c>
      <c r="EP49" s="275">
        <v>1</v>
      </c>
      <c r="EQ49" s="330">
        <v>0.25</v>
      </c>
      <c r="ER49" s="330">
        <v>0.25</v>
      </c>
      <c r="ES49" s="330">
        <v>0.25</v>
      </c>
      <c r="ET49" s="831">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4" t="s">
        <v>512</v>
      </c>
      <c r="EM50" s="319" t="s">
        <v>509</v>
      </c>
      <c r="EN50" s="275" t="s">
        <v>453</v>
      </c>
      <c r="EO50" s="275">
        <v>0</v>
      </c>
      <c r="EP50" s="275">
        <v>2</v>
      </c>
      <c r="EQ50" s="277">
        <v>0.5</v>
      </c>
      <c r="ER50" s="277">
        <v>0.5</v>
      </c>
      <c r="ES50" s="277">
        <v>0.5</v>
      </c>
      <c r="ET50" s="835">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4" t="s">
        <v>519</v>
      </c>
      <c r="EM51" s="319" t="s">
        <v>516</v>
      </c>
      <c r="EN51" s="275" t="s">
        <v>453</v>
      </c>
      <c r="EO51" s="275">
        <v>0</v>
      </c>
      <c r="EP51" s="275">
        <v>3</v>
      </c>
      <c r="EQ51" s="330">
        <v>0.75</v>
      </c>
      <c r="ER51" s="330">
        <v>0.75</v>
      </c>
      <c r="ES51" s="330">
        <v>0.75</v>
      </c>
      <c r="ET51" s="831">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4" t="s">
        <v>526</v>
      </c>
      <c r="EM52" s="319" t="s">
        <v>523</v>
      </c>
      <c r="EN52" s="275" t="s">
        <v>453</v>
      </c>
      <c r="EO52" s="275">
        <v>0</v>
      </c>
      <c r="EP52" s="275">
        <v>1</v>
      </c>
      <c r="EQ52" s="330">
        <v>0.25</v>
      </c>
      <c r="ER52" s="330">
        <v>0.25</v>
      </c>
      <c r="ES52" s="330">
        <v>0.25</v>
      </c>
      <c r="ET52" s="831">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40" t="s">
        <v>538</v>
      </c>
      <c r="EM53" s="319" t="s">
        <v>533</v>
      </c>
      <c r="EN53" s="275" t="s">
        <v>534</v>
      </c>
      <c r="EO53" s="387">
        <v>24</v>
      </c>
      <c r="EP53" s="387">
        <v>34</v>
      </c>
      <c r="EQ53" s="491">
        <v>34</v>
      </c>
      <c r="ER53" s="491">
        <v>34</v>
      </c>
      <c r="ES53" s="491">
        <v>34</v>
      </c>
      <c r="ET53" s="841">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40" t="s">
        <v>548</v>
      </c>
      <c r="EM54" s="319" t="s">
        <v>544</v>
      </c>
      <c r="EN54" s="275" t="s">
        <v>545</v>
      </c>
      <c r="EO54" s="275">
        <v>3</v>
      </c>
      <c r="EP54" s="275">
        <v>5</v>
      </c>
      <c r="EQ54" s="811">
        <v>0</v>
      </c>
      <c r="ER54" s="816">
        <v>0</v>
      </c>
      <c r="ES54" s="816">
        <v>1</v>
      </c>
      <c r="ET54" s="842">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40" t="s">
        <v>555</v>
      </c>
      <c r="EM55" s="319" t="s">
        <v>551</v>
      </c>
      <c r="EN55" s="275" t="s">
        <v>552</v>
      </c>
      <c r="EO55" s="275">
        <v>62</v>
      </c>
      <c r="EP55" s="275">
        <v>120</v>
      </c>
      <c r="EQ55" s="811">
        <v>30</v>
      </c>
      <c r="ER55" s="811">
        <v>30</v>
      </c>
      <c r="ES55" s="811">
        <v>30</v>
      </c>
      <c r="ET55" s="842">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40" t="s">
        <v>562</v>
      </c>
      <c r="EM56" s="319" t="s">
        <v>558</v>
      </c>
      <c r="EN56" s="275" t="s">
        <v>559</v>
      </c>
      <c r="EO56" s="275">
        <v>5</v>
      </c>
      <c r="EP56" s="275">
        <v>5</v>
      </c>
      <c r="EQ56" s="811">
        <v>5</v>
      </c>
      <c r="ER56" s="811">
        <v>5</v>
      </c>
      <c r="ES56" s="811">
        <v>5</v>
      </c>
      <c r="ET56" s="842">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40" t="s">
        <v>569</v>
      </c>
      <c r="EM57" s="319" t="s">
        <v>565</v>
      </c>
      <c r="EN57" s="275" t="s">
        <v>566</v>
      </c>
      <c r="EO57" s="275">
        <v>126</v>
      </c>
      <c r="EP57" s="275">
        <v>126</v>
      </c>
      <c r="EQ57" s="276">
        <v>126</v>
      </c>
      <c r="ER57" s="276">
        <v>126</v>
      </c>
      <c r="ES57" s="276">
        <v>126</v>
      </c>
      <c r="ET57" s="832">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40" t="s">
        <v>578</v>
      </c>
      <c r="EM58" s="319" t="s">
        <v>574</v>
      </c>
      <c r="EN58" s="275" t="s">
        <v>575</v>
      </c>
      <c r="EO58" s="275">
        <v>0</v>
      </c>
      <c r="EP58" s="275">
        <v>25</v>
      </c>
      <c r="EQ58" s="276">
        <v>0</v>
      </c>
      <c r="ER58" s="276">
        <v>0</v>
      </c>
      <c r="ES58" s="816">
        <v>12</v>
      </c>
      <c r="ET58" s="836">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40" t="s">
        <v>586</v>
      </c>
      <c r="EM59" s="319" t="s">
        <v>583</v>
      </c>
      <c r="EN59" s="275" t="s">
        <v>532</v>
      </c>
      <c r="EO59" s="387">
        <v>3630</v>
      </c>
      <c r="EP59" s="387">
        <v>3700</v>
      </c>
      <c r="EQ59" s="276">
        <v>3200</v>
      </c>
      <c r="ER59" s="276">
        <v>3300</v>
      </c>
      <c r="ES59" s="276">
        <v>3400</v>
      </c>
      <c r="ET59" s="832">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40" t="s">
        <v>595</v>
      </c>
      <c r="EM60" s="319" t="s">
        <v>591</v>
      </c>
      <c r="EN60" s="275" t="s">
        <v>592</v>
      </c>
      <c r="EO60" s="843">
        <v>14</v>
      </c>
      <c r="EP60" s="843">
        <v>18</v>
      </c>
      <c r="EQ60" s="811">
        <v>1</v>
      </c>
      <c r="ER60" s="811">
        <v>1</v>
      </c>
      <c r="ES60" s="811">
        <v>1</v>
      </c>
      <c r="ET60" s="842">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40" t="s">
        <v>600</v>
      </c>
      <c r="EM61" s="319" t="s">
        <v>598</v>
      </c>
      <c r="EN61" s="275" t="s">
        <v>599</v>
      </c>
      <c r="EO61" s="387">
        <v>0</v>
      </c>
      <c r="EP61" s="387">
        <v>3</v>
      </c>
      <c r="EQ61" s="276">
        <v>1</v>
      </c>
      <c r="ER61" s="816">
        <v>0</v>
      </c>
      <c r="ES61" s="816">
        <v>2</v>
      </c>
      <c r="ET61" s="832">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40" t="s">
        <v>605</v>
      </c>
      <c r="EM62" s="319" t="s">
        <v>603</v>
      </c>
      <c r="EN62" s="275" t="s">
        <v>604</v>
      </c>
      <c r="EO62" s="275">
        <v>6</v>
      </c>
      <c r="EP62" s="275">
        <v>16</v>
      </c>
      <c r="EQ62" s="276">
        <v>16</v>
      </c>
      <c r="ER62" s="276">
        <v>16</v>
      </c>
      <c r="ES62" s="276">
        <v>16</v>
      </c>
      <c r="ET62" s="832">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40" t="s">
        <v>613</v>
      </c>
      <c r="EM63" s="319" t="s">
        <v>611</v>
      </c>
      <c r="EN63" s="275" t="s">
        <v>612</v>
      </c>
      <c r="EO63" s="275">
        <v>0</v>
      </c>
      <c r="EP63" s="275">
        <v>1</v>
      </c>
      <c r="EQ63" s="330">
        <v>0.25</v>
      </c>
      <c r="ER63" s="330">
        <v>0.25</v>
      </c>
      <c r="ES63" s="330">
        <v>0.25</v>
      </c>
      <c r="ET63" s="831">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40" t="s">
        <v>618</v>
      </c>
      <c r="EM64" s="319" t="s">
        <v>616</v>
      </c>
      <c r="EN64" s="275" t="s">
        <v>1895</v>
      </c>
      <c r="EO64" s="811">
        <v>25</v>
      </c>
      <c r="EP64" s="811">
        <v>50</v>
      </c>
      <c r="EQ64" s="811">
        <v>0</v>
      </c>
      <c r="ER64" s="811">
        <v>0</v>
      </c>
      <c r="ES64" s="818">
        <v>0</v>
      </c>
      <c r="ET64" s="833">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40" t="s">
        <v>623</v>
      </c>
      <c r="EM65" s="319" t="s">
        <v>621</v>
      </c>
      <c r="EN65" s="275" t="s">
        <v>622</v>
      </c>
      <c r="EO65" s="275">
        <v>2</v>
      </c>
      <c r="EP65" s="275">
        <v>6</v>
      </c>
      <c r="EQ65" s="276">
        <v>0</v>
      </c>
      <c r="ER65" s="816">
        <v>0</v>
      </c>
      <c r="ES65" s="276">
        <v>2</v>
      </c>
      <c r="ET65" s="832">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40" t="s">
        <v>628</v>
      </c>
      <c r="EM66" s="319" t="s">
        <v>626</v>
      </c>
      <c r="EN66" s="275" t="s">
        <v>627</v>
      </c>
      <c r="EO66" s="275">
        <v>1</v>
      </c>
      <c r="EP66" s="275">
        <v>1</v>
      </c>
      <c r="EQ66" s="330">
        <v>1</v>
      </c>
      <c r="ER66" s="330">
        <v>1</v>
      </c>
      <c r="ES66" s="330">
        <v>1</v>
      </c>
      <c r="ET66" s="831">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40" t="s">
        <v>633</v>
      </c>
      <c r="EM67" s="319" t="s">
        <v>631</v>
      </c>
      <c r="EN67" s="275" t="s">
        <v>632</v>
      </c>
      <c r="EO67" s="275">
        <v>1</v>
      </c>
      <c r="EP67" s="275">
        <v>20</v>
      </c>
      <c r="EQ67" s="276">
        <v>0</v>
      </c>
      <c r="ER67" s="816">
        <v>3</v>
      </c>
      <c r="ES67" s="816">
        <v>8</v>
      </c>
      <c r="ET67" s="836">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40" t="s">
        <v>638</v>
      </c>
      <c r="EM68" s="319" t="s">
        <v>636</v>
      </c>
      <c r="EN68" s="275" t="s">
        <v>637</v>
      </c>
      <c r="EO68" s="275">
        <v>0</v>
      </c>
      <c r="EP68" s="276">
        <v>40</v>
      </c>
      <c r="EQ68" s="276">
        <v>0</v>
      </c>
      <c r="ER68" s="818">
        <v>0</v>
      </c>
      <c r="ES68" s="330">
        <v>15</v>
      </c>
      <c r="ET68" s="830">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40" t="s">
        <v>646</v>
      </c>
      <c r="EM69" s="319" t="s">
        <v>643</v>
      </c>
      <c r="EN69" s="275" t="s">
        <v>644</v>
      </c>
      <c r="EO69" s="387">
        <v>15</v>
      </c>
      <c r="EP69" s="387">
        <v>19</v>
      </c>
      <c r="EQ69" s="276">
        <v>17</v>
      </c>
      <c r="ER69" s="276">
        <v>18</v>
      </c>
      <c r="ES69" s="276">
        <v>19</v>
      </c>
      <c r="ET69" s="832">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40" t="s">
        <v>650</v>
      </c>
      <c r="EM70" s="319" t="s">
        <v>648</v>
      </c>
      <c r="EN70" s="275" t="s">
        <v>649</v>
      </c>
      <c r="EO70" s="275">
        <v>4</v>
      </c>
      <c r="EP70" s="275">
        <v>8</v>
      </c>
      <c r="EQ70" s="276">
        <v>6</v>
      </c>
      <c r="ER70" s="276">
        <v>8</v>
      </c>
      <c r="ES70" s="276">
        <v>8</v>
      </c>
      <c r="ET70" s="832">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40" t="s">
        <v>654</v>
      </c>
      <c r="EM71" s="319" t="s">
        <v>652</v>
      </c>
      <c r="EN71" s="275" t="s">
        <v>653</v>
      </c>
      <c r="EO71" s="275">
        <v>0</v>
      </c>
      <c r="EP71" s="275">
        <v>1</v>
      </c>
      <c r="EQ71" s="330">
        <v>0.25</v>
      </c>
      <c r="ER71" s="330">
        <v>0.25</v>
      </c>
      <c r="ES71" s="330">
        <v>0.25</v>
      </c>
      <c r="ET71" s="831">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40" t="s">
        <v>658</v>
      </c>
      <c r="EM72" s="319" t="s">
        <v>656</v>
      </c>
      <c r="EN72" s="275" t="s">
        <v>657</v>
      </c>
      <c r="EO72" s="275">
        <v>2</v>
      </c>
      <c r="EP72" s="275">
        <v>4</v>
      </c>
      <c r="EQ72" s="276">
        <v>1</v>
      </c>
      <c r="ER72" s="276">
        <v>1</v>
      </c>
      <c r="ES72" s="276">
        <v>1</v>
      </c>
      <c r="ET72" s="832">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40" t="s">
        <v>661</v>
      </c>
      <c r="EM73" s="319" t="s">
        <v>660</v>
      </c>
      <c r="EN73" s="275" t="s">
        <v>532</v>
      </c>
      <c r="EO73" s="275">
        <v>1</v>
      </c>
      <c r="EP73" s="275">
        <v>2</v>
      </c>
      <c r="EQ73" s="277">
        <v>0.5</v>
      </c>
      <c r="ER73" s="817">
        <v>0</v>
      </c>
      <c r="ES73" s="818">
        <v>0.25</v>
      </c>
      <c r="ET73" s="833">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40" t="s">
        <v>665</v>
      </c>
      <c r="EM74" s="319" t="s">
        <v>663</v>
      </c>
      <c r="EN74" s="275" t="s">
        <v>664</v>
      </c>
      <c r="EO74" s="275">
        <v>1</v>
      </c>
      <c r="EP74" s="275">
        <v>5</v>
      </c>
      <c r="EQ74" s="276">
        <v>2</v>
      </c>
      <c r="ER74" s="276">
        <v>5</v>
      </c>
      <c r="ES74" s="276">
        <v>5</v>
      </c>
      <c r="ET74" s="832">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40" t="s">
        <v>669</v>
      </c>
      <c r="EM75" s="319" t="s">
        <v>667</v>
      </c>
      <c r="EN75" s="275" t="s">
        <v>668</v>
      </c>
      <c r="EO75" s="387">
        <v>1</v>
      </c>
      <c r="EP75" s="387">
        <v>1</v>
      </c>
      <c r="EQ75" s="277">
        <v>1</v>
      </c>
      <c r="ER75" s="277">
        <v>1</v>
      </c>
      <c r="ES75" s="277">
        <v>1</v>
      </c>
      <c r="ET75" s="835">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40" t="s">
        <v>673</v>
      </c>
      <c r="EM76" s="319" t="s">
        <v>671</v>
      </c>
      <c r="EN76" s="275" t="s">
        <v>672</v>
      </c>
      <c r="EO76" s="387">
        <v>200</v>
      </c>
      <c r="EP76" s="387">
        <v>240</v>
      </c>
      <c r="EQ76" s="276">
        <v>45</v>
      </c>
      <c r="ER76" s="276">
        <v>65</v>
      </c>
      <c r="ES76" s="276">
        <v>65</v>
      </c>
      <c r="ET76" s="832">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40" t="s">
        <v>677</v>
      </c>
      <c r="EM77" s="319" t="s">
        <v>675</v>
      </c>
      <c r="EN77" s="275" t="s">
        <v>676</v>
      </c>
      <c r="EO77" s="387">
        <v>154</v>
      </c>
      <c r="EP77" s="387">
        <v>200</v>
      </c>
      <c r="EQ77" s="276">
        <v>50</v>
      </c>
      <c r="ER77" s="276">
        <v>50</v>
      </c>
      <c r="ES77" s="276">
        <v>50</v>
      </c>
      <c r="ET77" s="832">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40" t="s">
        <v>681</v>
      </c>
      <c r="EM78" s="319" t="s">
        <v>679</v>
      </c>
      <c r="EN78" s="275" t="s">
        <v>1896</v>
      </c>
      <c r="EO78" s="330">
        <v>10</v>
      </c>
      <c r="EP78" s="330">
        <v>100</v>
      </c>
      <c r="EQ78" s="330">
        <v>25</v>
      </c>
      <c r="ER78" s="330">
        <v>25</v>
      </c>
      <c r="ES78" s="330">
        <v>25</v>
      </c>
      <c r="ET78" s="831">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40" t="s">
        <v>685</v>
      </c>
      <c r="EM79" s="319" t="s">
        <v>683</v>
      </c>
      <c r="EN79" s="275" t="s">
        <v>684</v>
      </c>
      <c r="EO79" s="275">
        <v>1</v>
      </c>
      <c r="EP79" s="275">
        <v>2</v>
      </c>
      <c r="EQ79" s="276">
        <v>0</v>
      </c>
      <c r="ER79" s="816">
        <v>0</v>
      </c>
      <c r="ES79" s="817">
        <v>0.5</v>
      </c>
      <c r="ET79" s="830">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40" t="s">
        <v>689</v>
      </c>
      <c r="EM80" s="319" t="s">
        <v>687</v>
      </c>
      <c r="EN80" s="275" t="s">
        <v>688</v>
      </c>
      <c r="EO80" s="843">
        <v>55</v>
      </c>
      <c r="EP80" s="843">
        <v>57</v>
      </c>
      <c r="EQ80" s="811">
        <v>0</v>
      </c>
      <c r="ER80" s="816">
        <v>1</v>
      </c>
      <c r="ES80" s="816">
        <v>1</v>
      </c>
      <c r="ET80" s="842">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40" t="s">
        <v>692</v>
      </c>
      <c r="EM81" s="319" t="s">
        <v>691</v>
      </c>
      <c r="EN81" s="812" t="s">
        <v>668</v>
      </c>
      <c r="EO81" s="275">
        <v>1</v>
      </c>
      <c r="EP81" s="275">
        <v>1</v>
      </c>
      <c r="EQ81" s="330">
        <v>1</v>
      </c>
      <c r="ER81" s="330">
        <v>1</v>
      </c>
      <c r="ES81" s="330">
        <v>1</v>
      </c>
      <c r="ET81" s="831">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4" t="s">
        <v>700</v>
      </c>
      <c r="EM82" s="829" t="s">
        <v>697</v>
      </c>
      <c r="EN82" s="275" t="s">
        <v>698</v>
      </c>
      <c r="EO82" s="275">
        <v>0</v>
      </c>
      <c r="EP82" s="275">
        <v>1</v>
      </c>
      <c r="EQ82" s="276">
        <v>0</v>
      </c>
      <c r="ER82" s="817">
        <v>0.1</v>
      </c>
      <c r="ES82" s="818">
        <v>0.45</v>
      </c>
      <c r="ET82" s="833">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4" t="s">
        <v>704</v>
      </c>
      <c r="EM83" s="829" t="s">
        <v>702</v>
      </c>
      <c r="EN83" s="275" t="s">
        <v>703</v>
      </c>
      <c r="EO83" s="275">
        <v>0</v>
      </c>
      <c r="EP83" s="275">
        <v>1</v>
      </c>
      <c r="EQ83" s="277">
        <v>0.5</v>
      </c>
      <c r="ER83" s="277">
        <v>0.5</v>
      </c>
      <c r="ES83" s="276">
        <v>0</v>
      </c>
      <c r="ET83" s="832">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4" t="s">
        <v>708</v>
      </c>
      <c r="EM84" s="829" t="s">
        <v>706</v>
      </c>
      <c r="EN84" s="275" t="s">
        <v>1897</v>
      </c>
      <c r="EO84" s="276">
        <v>40</v>
      </c>
      <c r="EP84" s="276">
        <v>100</v>
      </c>
      <c r="EQ84" s="276">
        <v>0</v>
      </c>
      <c r="ER84" s="817">
        <v>100</v>
      </c>
      <c r="ES84" s="817">
        <v>0</v>
      </c>
      <c r="ET84" s="830">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4" t="s">
        <v>712</v>
      </c>
      <c r="EM85" s="829" t="s">
        <v>710</v>
      </c>
      <c r="EN85" s="275" t="s">
        <v>711</v>
      </c>
      <c r="EO85" s="275">
        <v>1</v>
      </c>
      <c r="EP85" s="275">
        <v>1</v>
      </c>
      <c r="EQ85" s="330">
        <v>1</v>
      </c>
      <c r="ER85" s="330">
        <v>1</v>
      </c>
      <c r="ES85" s="330">
        <v>1</v>
      </c>
      <c r="ET85" s="831">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4" t="s">
        <v>716</v>
      </c>
      <c r="EM86" s="829" t="s">
        <v>714</v>
      </c>
      <c r="EN86" s="275" t="s">
        <v>715</v>
      </c>
      <c r="EO86" s="275">
        <v>8</v>
      </c>
      <c r="EP86" s="275">
        <v>10</v>
      </c>
      <c r="EQ86" s="276">
        <v>3</v>
      </c>
      <c r="ER86" s="816">
        <v>2</v>
      </c>
      <c r="ES86" s="816">
        <v>3</v>
      </c>
      <c r="ET86" s="832">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4" t="s">
        <v>723</v>
      </c>
      <c r="EM87" s="319" t="s">
        <v>721</v>
      </c>
      <c r="EN87" s="275" t="s">
        <v>722</v>
      </c>
      <c r="EO87" s="275">
        <v>0</v>
      </c>
      <c r="EP87" s="275">
        <v>2</v>
      </c>
      <c r="EQ87" s="811">
        <v>0</v>
      </c>
      <c r="ER87" s="816">
        <v>0</v>
      </c>
      <c r="ES87" s="811">
        <v>1</v>
      </c>
      <c r="ET87" s="836">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4" t="s">
        <v>727</v>
      </c>
      <c r="EM88" s="319" t="s">
        <v>725</v>
      </c>
      <c r="EN88" s="275" t="s">
        <v>726</v>
      </c>
      <c r="EO88" s="275">
        <v>0</v>
      </c>
      <c r="EP88" s="275">
        <v>3</v>
      </c>
      <c r="EQ88" s="276">
        <v>0</v>
      </c>
      <c r="ER88" s="276">
        <v>2</v>
      </c>
      <c r="ES88" s="276">
        <v>1</v>
      </c>
      <c r="ET88" s="832">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4" t="s">
        <v>731</v>
      </c>
      <c r="EM89" s="319" t="s">
        <v>729</v>
      </c>
      <c r="EN89" s="275" t="s">
        <v>1898</v>
      </c>
      <c r="EO89" s="810">
        <v>70</v>
      </c>
      <c r="EP89" s="810">
        <v>100</v>
      </c>
      <c r="EQ89" s="810">
        <v>30</v>
      </c>
      <c r="ER89" s="816">
        <v>25</v>
      </c>
      <c r="ES89" s="816">
        <v>25</v>
      </c>
      <c r="ET89" s="836">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4" t="s">
        <v>735</v>
      </c>
      <c r="EM90" s="319" t="s">
        <v>733</v>
      </c>
      <c r="EN90" s="275" t="s">
        <v>1899</v>
      </c>
      <c r="EO90" s="810">
        <v>90</v>
      </c>
      <c r="EP90" s="810">
        <v>100</v>
      </c>
      <c r="EQ90" s="810">
        <v>10</v>
      </c>
      <c r="ER90" s="816">
        <v>90</v>
      </c>
      <c r="ES90" s="811">
        <v>0</v>
      </c>
      <c r="ET90" s="842">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4" t="s">
        <v>740</v>
      </c>
      <c r="EM91" s="319" t="s">
        <v>738</v>
      </c>
      <c r="EN91" s="275" t="s">
        <v>739</v>
      </c>
      <c r="EO91" s="275">
        <v>1</v>
      </c>
      <c r="EP91" s="275">
        <v>1</v>
      </c>
      <c r="EQ91" s="330">
        <v>1</v>
      </c>
      <c r="ER91" s="330">
        <v>1</v>
      </c>
      <c r="ES91" s="330">
        <v>1</v>
      </c>
      <c r="ET91" s="831">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4" t="s">
        <v>743</v>
      </c>
      <c r="EM92" s="319" t="s">
        <v>742</v>
      </c>
      <c r="EN92" s="275" t="s">
        <v>433</v>
      </c>
      <c r="EO92" s="275">
        <v>3</v>
      </c>
      <c r="EP92" s="275">
        <v>3</v>
      </c>
      <c r="EQ92" s="277">
        <v>3</v>
      </c>
      <c r="ER92" s="277">
        <v>3</v>
      </c>
      <c r="ES92" s="276">
        <v>3</v>
      </c>
      <c r="ET92" s="832">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4" t="s">
        <v>747</v>
      </c>
      <c r="EM93" s="319" t="s">
        <v>745</v>
      </c>
      <c r="EN93" s="275" t="s">
        <v>746</v>
      </c>
      <c r="EO93" s="275">
        <v>1</v>
      </c>
      <c r="EP93" s="275">
        <v>1</v>
      </c>
      <c r="EQ93" s="330">
        <v>1</v>
      </c>
      <c r="ER93" s="330">
        <v>1</v>
      </c>
      <c r="ES93" s="330">
        <v>1</v>
      </c>
      <c r="ET93" s="831">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4" t="s">
        <v>750</v>
      </c>
      <c r="EM94" s="319" t="s">
        <v>749</v>
      </c>
      <c r="EN94" s="275" t="s">
        <v>532</v>
      </c>
      <c r="EO94" s="275">
        <v>492</v>
      </c>
      <c r="EP94" s="275">
        <v>600</v>
      </c>
      <c r="EQ94" s="276">
        <v>519</v>
      </c>
      <c r="ER94" s="276">
        <v>546</v>
      </c>
      <c r="ES94" s="276">
        <v>573</v>
      </c>
      <c r="ET94" s="832">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4" t="s">
        <v>757</v>
      </c>
      <c r="EM95" s="319" t="s">
        <v>755</v>
      </c>
      <c r="EN95" s="275" t="s">
        <v>756</v>
      </c>
      <c r="EO95" s="275">
        <v>0</v>
      </c>
      <c r="EP95" s="275">
        <v>1</v>
      </c>
      <c r="EQ95" s="276">
        <v>0</v>
      </c>
      <c r="ER95" s="277">
        <v>0.6</v>
      </c>
      <c r="ES95" s="277">
        <v>0.4</v>
      </c>
      <c r="ET95" s="832">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4" t="s">
        <v>761</v>
      </c>
      <c r="EM96" s="319" t="s">
        <v>759</v>
      </c>
      <c r="EN96" s="275" t="s">
        <v>760</v>
      </c>
      <c r="EO96" s="275">
        <v>0</v>
      </c>
      <c r="EP96" s="275">
        <v>1</v>
      </c>
      <c r="EQ96" s="276">
        <v>0</v>
      </c>
      <c r="ER96" s="330">
        <v>0.25</v>
      </c>
      <c r="ES96" s="277">
        <v>0.5</v>
      </c>
      <c r="ET96" s="831">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4" t="s">
        <v>765</v>
      </c>
      <c r="EM97" s="319" t="s">
        <v>763</v>
      </c>
      <c r="EN97" s="275" t="s">
        <v>764</v>
      </c>
      <c r="EO97" s="275">
        <v>8</v>
      </c>
      <c r="EP97" s="275">
        <v>8</v>
      </c>
      <c r="EQ97" s="276">
        <v>2</v>
      </c>
      <c r="ER97" s="276">
        <v>2</v>
      </c>
      <c r="ES97" s="276">
        <v>2</v>
      </c>
      <c r="ET97" s="832">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4" t="s">
        <v>770</v>
      </c>
      <c r="EM98" s="319" t="s">
        <v>768</v>
      </c>
      <c r="EN98" s="275" t="s">
        <v>769</v>
      </c>
      <c r="EO98" s="275">
        <v>0</v>
      </c>
      <c r="EP98" s="275">
        <v>1</v>
      </c>
      <c r="EQ98" s="330">
        <v>0.25</v>
      </c>
      <c r="ER98" s="330">
        <v>0.25</v>
      </c>
      <c r="ES98" s="330">
        <v>0.25</v>
      </c>
      <c r="ET98" s="831">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4" t="s">
        <v>777</v>
      </c>
      <c r="EM99" s="319" t="s">
        <v>775</v>
      </c>
      <c r="EN99" s="275" t="s">
        <v>776</v>
      </c>
      <c r="EO99" s="275">
        <v>0</v>
      </c>
      <c r="EP99" s="275">
        <v>1</v>
      </c>
      <c r="EQ99" s="330">
        <v>0.25</v>
      </c>
      <c r="ER99" s="330">
        <v>0.25</v>
      </c>
      <c r="ES99" s="330">
        <v>0.25</v>
      </c>
      <c r="ET99" s="831">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4" t="s">
        <v>781</v>
      </c>
      <c r="EM100" s="319" t="s">
        <v>779</v>
      </c>
      <c r="EN100" s="275" t="s">
        <v>780</v>
      </c>
      <c r="EO100" s="275">
        <v>0</v>
      </c>
      <c r="EP100" s="275">
        <v>1</v>
      </c>
      <c r="EQ100" s="330">
        <v>0.25</v>
      </c>
      <c r="ER100" s="330">
        <v>0.25</v>
      </c>
      <c r="ES100" s="330">
        <v>0.25</v>
      </c>
      <c r="ET100" s="831">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4" t="s">
        <v>785</v>
      </c>
      <c r="EM101" s="319" t="s">
        <v>783</v>
      </c>
      <c r="EN101" s="275" t="s">
        <v>784</v>
      </c>
      <c r="EO101" s="275">
        <v>0</v>
      </c>
      <c r="EP101" s="330">
        <v>100</v>
      </c>
      <c r="EQ101" s="330">
        <v>25</v>
      </c>
      <c r="ER101" s="330">
        <v>25</v>
      </c>
      <c r="ES101" s="330">
        <v>25</v>
      </c>
      <c r="ET101" s="831">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4" t="s">
        <v>789</v>
      </c>
      <c r="EM102" s="319" t="s">
        <v>787</v>
      </c>
      <c r="EN102" s="275" t="s">
        <v>788</v>
      </c>
      <c r="EO102" s="275">
        <v>1</v>
      </c>
      <c r="EP102" s="275">
        <v>1</v>
      </c>
      <c r="EQ102" s="330">
        <v>1</v>
      </c>
      <c r="ER102" s="330">
        <v>1</v>
      </c>
      <c r="ES102" s="330">
        <v>1</v>
      </c>
      <c r="ET102" s="831">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4" t="s">
        <v>793</v>
      </c>
      <c r="EM103" s="319" t="s">
        <v>791</v>
      </c>
      <c r="EN103" s="275" t="s">
        <v>792</v>
      </c>
      <c r="EO103" s="275">
        <v>3</v>
      </c>
      <c r="EP103" s="275">
        <v>3</v>
      </c>
      <c r="EQ103" s="277">
        <v>3</v>
      </c>
      <c r="ER103" s="277">
        <v>3</v>
      </c>
      <c r="ES103" s="276">
        <v>3</v>
      </c>
      <c r="ET103" s="832">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4" t="s">
        <v>797</v>
      </c>
      <c r="EM104" s="319" t="s">
        <v>795</v>
      </c>
      <c r="EN104" s="275" t="s">
        <v>796</v>
      </c>
      <c r="EO104" s="275">
        <v>0</v>
      </c>
      <c r="EP104" s="330">
        <v>100</v>
      </c>
      <c r="EQ104" s="330">
        <v>25</v>
      </c>
      <c r="ER104" s="330">
        <v>25</v>
      </c>
      <c r="ES104" s="330">
        <v>25</v>
      </c>
      <c r="ET104" s="831">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4" t="s">
        <v>800</v>
      </c>
      <c r="EM105" s="319" t="s">
        <v>799</v>
      </c>
      <c r="EN105" s="275" t="s">
        <v>653</v>
      </c>
      <c r="EO105" s="275">
        <v>0</v>
      </c>
      <c r="EP105" s="275">
        <v>1</v>
      </c>
      <c r="EQ105" s="330">
        <v>0.25</v>
      </c>
      <c r="ER105" s="330">
        <v>0.25</v>
      </c>
      <c r="ES105" s="330">
        <v>0.25</v>
      </c>
      <c r="ET105" s="831">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4" t="s">
        <v>808</v>
      </c>
      <c r="EM106" s="319" t="s">
        <v>805</v>
      </c>
      <c r="EN106" s="275" t="s">
        <v>806</v>
      </c>
      <c r="EO106" s="275">
        <v>164</v>
      </c>
      <c r="EP106" s="275">
        <v>131</v>
      </c>
      <c r="EQ106" s="276">
        <v>164</v>
      </c>
      <c r="ER106" s="276">
        <v>154</v>
      </c>
      <c r="ES106" s="276">
        <v>144</v>
      </c>
      <c r="ET106" s="832">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4" t="s">
        <v>812</v>
      </c>
      <c r="EM107" s="319" t="s">
        <v>810</v>
      </c>
      <c r="EN107" s="275" t="s">
        <v>811</v>
      </c>
      <c r="EO107" s="275">
        <v>1</v>
      </c>
      <c r="EP107" s="275">
        <v>1</v>
      </c>
      <c r="EQ107" s="330">
        <v>1</v>
      </c>
      <c r="ER107" s="330">
        <v>1</v>
      </c>
      <c r="ES107" s="330">
        <v>1</v>
      </c>
      <c r="ET107" s="831">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4" t="s">
        <v>816</v>
      </c>
      <c r="EM108" s="319" t="s">
        <v>814</v>
      </c>
      <c r="EN108" s="275" t="s">
        <v>815</v>
      </c>
      <c r="EO108" s="275">
        <v>1</v>
      </c>
      <c r="EP108" s="275">
        <v>1</v>
      </c>
      <c r="EQ108" s="330">
        <v>1</v>
      </c>
      <c r="ER108" s="330">
        <v>1</v>
      </c>
      <c r="ES108" s="330">
        <v>1</v>
      </c>
      <c r="ET108" s="831">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4" t="s">
        <v>821</v>
      </c>
      <c r="EM109" s="319" t="s">
        <v>820</v>
      </c>
      <c r="EN109" s="275" t="s">
        <v>653</v>
      </c>
      <c r="EO109" s="275">
        <v>0</v>
      </c>
      <c r="EP109" s="275">
        <v>1</v>
      </c>
      <c r="EQ109" s="277">
        <v>0.2</v>
      </c>
      <c r="ER109" s="277">
        <v>0.3</v>
      </c>
      <c r="ES109" s="330">
        <v>0.25</v>
      </c>
      <c r="ET109" s="831">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4" t="s">
        <v>824</v>
      </c>
      <c r="EM110" s="319" t="s">
        <v>823</v>
      </c>
      <c r="EN110" s="275" t="s">
        <v>653</v>
      </c>
      <c r="EO110" s="275">
        <v>1</v>
      </c>
      <c r="EP110" s="275">
        <v>1</v>
      </c>
      <c r="EQ110" s="330">
        <v>1</v>
      </c>
      <c r="ER110" s="330">
        <v>1</v>
      </c>
      <c r="ES110" s="330">
        <v>1</v>
      </c>
      <c r="ET110" s="831">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4" t="s">
        <v>833</v>
      </c>
      <c r="EM111" s="319" t="s">
        <v>830</v>
      </c>
      <c r="EN111" s="275" t="s">
        <v>831</v>
      </c>
      <c r="EO111" s="275">
        <v>0</v>
      </c>
      <c r="EP111" s="275">
        <v>1</v>
      </c>
      <c r="EQ111" s="276">
        <v>1</v>
      </c>
      <c r="ER111" s="276">
        <v>1</v>
      </c>
      <c r="ES111" s="276">
        <v>1</v>
      </c>
      <c r="ET111" s="832">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4" t="s">
        <v>837</v>
      </c>
      <c r="EM112" s="319" t="s">
        <v>835</v>
      </c>
      <c r="EN112" s="275" t="s">
        <v>836</v>
      </c>
      <c r="EO112" s="275">
        <v>0</v>
      </c>
      <c r="EP112" s="275">
        <v>1</v>
      </c>
      <c r="EQ112" s="276">
        <v>0</v>
      </c>
      <c r="ER112" s="276">
        <v>1</v>
      </c>
      <c r="ES112" s="276">
        <v>1</v>
      </c>
      <c r="ET112" s="832">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4" t="s">
        <v>841</v>
      </c>
      <c r="EM113" s="319" t="s">
        <v>839</v>
      </c>
      <c r="EN113" s="275" t="s">
        <v>1900</v>
      </c>
      <c r="EO113" s="330">
        <v>25</v>
      </c>
      <c r="EP113" s="330">
        <v>30</v>
      </c>
      <c r="EQ113" s="330">
        <v>25</v>
      </c>
      <c r="ER113" s="330">
        <v>26</v>
      </c>
      <c r="ES113" s="330">
        <v>29</v>
      </c>
      <c r="ET113" s="835">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4" t="s">
        <v>845</v>
      </c>
      <c r="EM114" s="319" t="s">
        <v>843</v>
      </c>
      <c r="EN114" s="275" t="s">
        <v>1901</v>
      </c>
      <c r="EO114" s="277">
        <v>38</v>
      </c>
      <c r="EP114" s="277">
        <v>58</v>
      </c>
      <c r="EQ114" s="277">
        <v>40</v>
      </c>
      <c r="ER114" s="330">
        <v>45</v>
      </c>
      <c r="ES114" s="277">
        <v>50</v>
      </c>
      <c r="ET114" s="831">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4" t="s">
        <v>849</v>
      </c>
      <c r="EM115" s="319" t="s">
        <v>847</v>
      </c>
      <c r="EN115" s="275" t="s">
        <v>1902</v>
      </c>
      <c r="EO115" s="276">
        <v>2</v>
      </c>
      <c r="EP115" s="811">
        <v>10</v>
      </c>
      <c r="EQ115" s="811">
        <v>2</v>
      </c>
      <c r="ER115" s="811">
        <v>4</v>
      </c>
      <c r="ES115" s="811">
        <v>6</v>
      </c>
      <c r="ET115" s="842">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4" t="s">
        <v>853</v>
      </c>
      <c r="EM116" s="319" t="s">
        <v>851</v>
      </c>
      <c r="EN116" s="275" t="s">
        <v>852</v>
      </c>
      <c r="EO116" s="275">
        <v>2</v>
      </c>
      <c r="EP116" s="275">
        <v>3</v>
      </c>
      <c r="EQ116" s="276">
        <v>1</v>
      </c>
      <c r="ER116" s="276">
        <v>1</v>
      </c>
      <c r="ES116" s="277">
        <v>0.5</v>
      </c>
      <c r="ET116" s="835">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4" t="s">
        <v>857</v>
      </c>
      <c r="EM117" s="319" t="s">
        <v>855</v>
      </c>
      <c r="EN117" s="275" t="s">
        <v>1903</v>
      </c>
      <c r="EO117" s="276">
        <v>5</v>
      </c>
      <c r="EP117" s="811">
        <v>30</v>
      </c>
      <c r="EQ117" s="811">
        <v>5</v>
      </c>
      <c r="ER117" s="811">
        <v>15</v>
      </c>
      <c r="ES117" s="811">
        <v>25</v>
      </c>
      <c r="ET117" s="842">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4" t="s">
        <v>861</v>
      </c>
      <c r="EM118" s="319" t="s">
        <v>859</v>
      </c>
      <c r="EN118" s="275" t="s">
        <v>860</v>
      </c>
      <c r="EO118" s="275">
        <v>1</v>
      </c>
      <c r="EP118" s="812">
        <v>2</v>
      </c>
      <c r="EQ118" s="811">
        <v>0</v>
      </c>
      <c r="ER118" s="816">
        <v>0</v>
      </c>
      <c r="ES118" s="811">
        <v>1</v>
      </c>
      <c r="ET118" s="836">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4" t="s">
        <v>865</v>
      </c>
      <c r="EM119" s="319" t="s">
        <v>863</v>
      </c>
      <c r="EN119" s="275" t="s">
        <v>864</v>
      </c>
      <c r="EO119" s="276">
        <v>0</v>
      </c>
      <c r="EP119" s="811">
        <v>40</v>
      </c>
      <c r="EQ119" s="811">
        <v>5</v>
      </c>
      <c r="ER119" s="811">
        <v>15</v>
      </c>
      <c r="ES119" s="811">
        <v>30</v>
      </c>
      <c r="ET119" s="842">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4" t="s">
        <v>869</v>
      </c>
      <c r="EM120" s="319" t="s">
        <v>867</v>
      </c>
      <c r="EN120" s="275" t="s">
        <v>868</v>
      </c>
      <c r="EO120" s="276">
        <v>0</v>
      </c>
      <c r="EP120" s="811">
        <v>90</v>
      </c>
      <c r="EQ120" s="811">
        <v>0</v>
      </c>
      <c r="ER120" s="811">
        <v>5</v>
      </c>
      <c r="ES120" s="811">
        <v>40</v>
      </c>
      <c r="ET120" s="842">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4" t="s">
        <v>875</v>
      </c>
      <c r="EM121" s="319" t="s">
        <v>873</v>
      </c>
      <c r="EN121" s="275" t="s">
        <v>874</v>
      </c>
      <c r="EO121" s="275">
        <v>1</v>
      </c>
      <c r="EP121" s="277">
        <v>2</v>
      </c>
      <c r="EQ121" s="277">
        <v>0.5</v>
      </c>
      <c r="ER121" s="277">
        <v>0.5</v>
      </c>
      <c r="ES121" s="277">
        <v>0.5</v>
      </c>
      <c r="ET121" s="835">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4" t="s">
        <v>879</v>
      </c>
      <c r="EM122" s="319" t="s">
        <v>877</v>
      </c>
      <c r="EN122" s="275" t="s">
        <v>878</v>
      </c>
      <c r="EO122" s="275">
        <v>281</v>
      </c>
      <c r="EP122" s="275">
        <v>600</v>
      </c>
      <c r="EQ122" s="276">
        <v>150</v>
      </c>
      <c r="ER122" s="276">
        <v>150</v>
      </c>
      <c r="ES122" s="276">
        <v>150</v>
      </c>
      <c r="ET122" s="832">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4" t="s">
        <v>883</v>
      </c>
      <c r="EM123" s="319" t="s">
        <v>881</v>
      </c>
      <c r="EN123" s="275" t="s">
        <v>882</v>
      </c>
      <c r="EO123" s="387">
        <v>0</v>
      </c>
      <c r="EP123" s="387">
        <v>1</v>
      </c>
      <c r="EQ123" s="277">
        <v>0.2</v>
      </c>
      <c r="ER123" s="817">
        <v>0</v>
      </c>
      <c r="ES123" s="817">
        <v>0.4</v>
      </c>
      <c r="ET123" s="830">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4" t="s">
        <v>887</v>
      </c>
      <c r="EM124" s="319" t="s">
        <v>885</v>
      </c>
      <c r="EN124" s="275" t="s">
        <v>886</v>
      </c>
      <c r="EO124" s="387">
        <v>1</v>
      </c>
      <c r="EP124" s="387">
        <v>3</v>
      </c>
      <c r="EQ124" s="277">
        <v>0.5</v>
      </c>
      <c r="ER124" s="277">
        <v>0.5</v>
      </c>
      <c r="ES124" s="276">
        <v>1</v>
      </c>
      <c r="ET124" s="832">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4" t="s">
        <v>893</v>
      </c>
      <c r="EM125" s="319" t="s">
        <v>891</v>
      </c>
      <c r="EN125" s="275" t="s">
        <v>892</v>
      </c>
      <c r="EO125" s="277">
        <v>0</v>
      </c>
      <c r="EP125" s="277">
        <v>70</v>
      </c>
      <c r="EQ125" s="277">
        <v>10</v>
      </c>
      <c r="ER125" s="817">
        <v>0</v>
      </c>
      <c r="ES125" s="817">
        <v>30</v>
      </c>
      <c r="ET125" s="830">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4" t="s">
        <v>897</v>
      </c>
      <c r="EM126" s="319" t="s">
        <v>895</v>
      </c>
      <c r="EN126" s="275" t="s">
        <v>896</v>
      </c>
      <c r="EO126" s="275">
        <v>0</v>
      </c>
      <c r="EP126" s="275">
        <v>1</v>
      </c>
      <c r="EQ126" s="277">
        <v>0.2</v>
      </c>
      <c r="ER126" s="817">
        <v>0.2</v>
      </c>
      <c r="ES126" s="277">
        <v>0.3</v>
      </c>
      <c r="ET126" s="830">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4" t="s">
        <v>901</v>
      </c>
      <c r="EM127" s="319" t="s">
        <v>899</v>
      </c>
      <c r="EN127" s="275" t="s">
        <v>900</v>
      </c>
      <c r="EO127" s="275">
        <v>0</v>
      </c>
      <c r="EP127" s="275">
        <v>4</v>
      </c>
      <c r="EQ127" s="276">
        <v>1</v>
      </c>
      <c r="ER127" s="276">
        <v>1</v>
      </c>
      <c r="ES127" s="276">
        <v>1</v>
      </c>
      <c r="ET127" s="832">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4" t="s">
        <v>907</v>
      </c>
      <c r="EM128" s="319" t="s">
        <v>905</v>
      </c>
      <c r="EN128" s="275" t="s">
        <v>906</v>
      </c>
      <c r="EO128" s="275">
        <v>0</v>
      </c>
      <c r="EP128" s="275">
        <v>2</v>
      </c>
      <c r="EQ128" s="277">
        <v>0.5</v>
      </c>
      <c r="ER128" s="277">
        <v>0.5</v>
      </c>
      <c r="ES128" s="277">
        <v>0.5</v>
      </c>
      <c r="ET128" s="835">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4" t="s">
        <v>911</v>
      </c>
      <c r="EM129" s="319" t="s">
        <v>909</v>
      </c>
      <c r="EN129" s="275" t="s">
        <v>910</v>
      </c>
      <c r="EO129" s="275">
        <v>0</v>
      </c>
      <c r="EP129" s="275">
        <v>200</v>
      </c>
      <c r="EQ129" s="276">
        <v>50</v>
      </c>
      <c r="ER129" s="276">
        <v>50</v>
      </c>
      <c r="ES129" s="276">
        <v>50</v>
      </c>
      <c r="ET129" s="832">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4" t="s">
        <v>915</v>
      </c>
      <c r="EM130" s="319" t="s">
        <v>913</v>
      </c>
      <c r="EN130" s="275" t="s">
        <v>914</v>
      </c>
      <c r="EO130" s="275">
        <v>0</v>
      </c>
      <c r="EP130" s="275">
        <v>1</v>
      </c>
      <c r="EQ130" s="277">
        <v>0.2</v>
      </c>
      <c r="ER130" s="277">
        <v>0.3</v>
      </c>
      <c r="ES130" s="277">
        <v>0.3</v>
      </c>
      <c r="ET130" s="835">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4" t="s">
        <v>919</v>
      </c>
      <c r="EM131" s="319" t="s">
        <v>917</v>
      </c>
      <c r="EN131" s="275" t="s">
        <v>918</v>
      </c>
      <c r="EO131" s="275">
        <v>0</v>
      </c>
      <c r="EP131" s="275">
        <v>1</v>
      </c>
      <c r="EQ131" s="277">
        <v>0.2</v>
      </c>
      <c r="ER131" s="277">
        <v>0.3</v>
      </c>
      <c r="ES131" s="277">
        <v>0.3</v>
      </c>
      <c r="ET131" s="835">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4" t="s">
        <v>923</v>
      </c>
      <c r="EM132" s="319" t="s">
        <v>921</v>
      </c>
      <c r="EN132" s="275" t="s">
        <v>922</v>
      </c>
      <c r="EO132" s="275">
        <v>0</v>
      </c>
      <c r="EP132" s="275">
        <v>1</v>
      </c>
      <c r="EQ132" s="277">
        <v>0.2</v>
      </c>
      <c r="ER132" s="277">
        <v>0.3</v>
      </c>
      <c r="ES132" s="277">
        <v>0.3</v>
      </c>
      <c r="ET132" s="835">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4" t="s">
        <v>930</v>
      </c>
      <c r="EM133" s="319" t="s">
        <v>928</v>
      </c>
      <c r="EN133" s="275" t="s">
        <v>929</v>
      </c>
      <c r="EO133" s="275">
        <v>0</v>
      </c>
      <c r="EP133" s="275">
        <v>2</v>
      </c>
      <c r="EQ133" s="277">
        <v>0.5</v>
      </c>
      <c r="ER133" s="277">
        <v>0.5</v>
      </c>
      <c r="ES133" s="277">
        <v>0.5</v>
      </c>
      <c r="ET133" s="835">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4" t="s">
        <v>934</v>
      </c>
      <c r="EM134" s="319" t="s">
        <v>932</v>
      </c>
      <c r="EN134" s="275" t="s">
        <v>933</v>
      </c>
      <c r="EO134" s="275">
        <v>300</v>
      </c>
      <c r="EP134" s="275">
        <v>500</v>
      </c>
      <c r="EQ134" s="276">
        <v>125</v>
      </c>
      <c r="ER134" s="276">
        <v>125</v>
      </c>
      <c r="ES134" s="276">
        <v>125</v>
      </c>
      <c r="ET134" s="832">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4" t="s">
        <v>938</v>
      </c>
      <c r="EM135" s="319" t="s">
        <v>936</v>
      </c>
      <c r="EN135" s="275" t="s">
        <v>937</v>
      </c>
      <c r="EO135" s="275">
        <v>0</v>
      </c>
      <c r="EP135" s="387">
        <v>1</v>
      </c>
      <c r="EQ135" s="330">
        <v>0.25</v>
      </c>
      <c r="ER135" s="818">
        <v>0.05</v>
      </c>
      <c r="ES135" s="818">
        <v>0.35</v>
      </c>
      <c r="ET135" s="833">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4" t="s">
        <v>942</v>
      </c>
      <c r="EM136" s="319" t="s">
        <v>940</v>
      </c>
      <c r="EN136" s="275" t="s">
        <v>941</v>
      </c>
      <c r="EO136" s="275">
        <v>0</v>
      </c>
      <c r="EP136" s="275">
        <v>8</v>
      </c>
      <c r="EQ136" s="276">
        <v>2</v>
      </c>
      <c r="ER136" s="276">
        <v>2</v>
      </c>
      <c r="ES136" s="276">
        <v>2</v>
      </c>
      <c r="ET136" s="832">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4" t="s">
        <v>946</v>
      </c>
      <c r="EM137" s="319" t="s">
        <v>944</v>
      </c>
      <c r="EN137" s="275" t="s">
        <v>945</v>
      </c>
      <c r="EO137" s="275">
        <v>6</v>
      </c>
      <c r="EP137" s="275">
        <v>194</v>
      </c>
      <c r="EQ137" s="276">
        <v>48</v>
      </c>
      <c r="ER137" s="276">
        <v>48</v>
      </c>
      <c r="ES137" s="276">
        <v>48</v>
      </c>
      <c r="ET137" s="832">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4" t="s">
        <v>950</v>
      </c>
      <c r="EM138" s="319" t="s">
        <v>948</v>
      </c>
      <c r="EN138" s="275" t="s">
        <v>949</v>
      </c>
      <c r="EO138" s="275">
        <v>0</v>
      </c>
      <c r="EP138" s="387">
        <v>1</v>
      </c>
      <c r="EQ138" s="330">
        <v>0.25</v>
      </c>
      <c r="ER138" s="330">
        <v>0.25</v>
      </c>
      <c r="ES138" s="330">
        <v>0.25</v>
      </c>
      <c r="ET138" s="831">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4" t="s">
        <v>956</v>
      </c>
      <c r="EM139" s="319" t="s">
        <v>954</v>
      </c>
      <c r="EN139" s="275" t="s">
        <v>955</v>
      </c>
      <c r="EO139" s="275">
        <v>0</v>
      </c>
      <c r="EP139" s="275">
        <v>1</v>
      </c>
      <c r="EQ139" s="276">
        <v>0</v>
      </c>
      <c r="ER139" s="817">
        <v>0</v>
      </c>
      <c r="ES139" s="818">
        <v>0.5</v>
      </c>
      <c r="ET139" s="833">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4" t="s">
        <v>960</v>
      </c>
      <c r="EM140" s="319" t="s">
        <v>958</v>
      </c>
      <c r="EN140" s="275" t="s">
        <v>959</v>
      </c>
      <c r="EO140" s="275">
        <v>0</v>
      </c>
      <c r="EP140" s="275">
        <v>1</v>
      </c>
      <c r="EQ140" s="330">
        <v>0.25</v>
      </c>
      <c r="ER140" s="330">
        <v>0.25</v>
      </c>
      <c r="ES140" s="330">
        <v>0.25</v>
      </c>
      <c r="ET140" s="831">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4" t="s">
        <v>964</v>
      </c>
      <c r="EM141" s="319" t="s">
        <v>962</v>
      </c>
      <c r="EN141" s="275" t="s">
        <v>963</v>
      </c>
      <c r="EO141" s="275">
        <v>1</v>
      </c>
      <c r="EP141" s="275">
        <v>2</v>
      </c>
      <c r="EQ141" s="277">
        <v>0.5</v>
      </c>
      <c r="ER141" s="277">
        <v>0.5</v>
      </c>
      <c r="ES141" s="277">
        <v>0.5</v>
      </c>
      <c r="ET141" s="835">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4" t="s">
        <v>968</v>
      </c>
      <c r="EM142" s="319" t="s">
        <v>966</v>
      </c>
      <c r="EN142" s="275" t="s">
        <v>967</v>
      </c>
      <c r="EO142" s="275">
        <v>10</v>
      </c>
      <c r="EP142" s="275">
        <v>20</v>
      </c>
      <c r="EQ142" s="276">
        <v>6</v>
      </c>
      <c r="ER142" s="276">
        <v>6</v>
      </c>
      <c r="ES142" s="276">
        <v>4</v>
      </c>
      <c r="ET142" s="832">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4" t="s">
        <v>972</v>
      </c>
      <c r="EM143" s="319" t="s">
        <v>970</v>
      </c>
      <c r="EN143" s="275" t="s">
        <v>971</v>
      </c>
      <c r="EO143" s="276">
        <v>15</v>
      </c>
      <c r="EP143" s="276">
        <v>65</v>
      </c>
      <c r="EQ143" s="276">
        <v>0</v>
      </c>
      <c r="ER143" s="277">
        <v>30</v>
      </c>
      <c r="ES143" s="277">
        <v>30</v>
      </c>
      <c r="ET143" s="831">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4" t="s">
        <v>978</v>
      </c>
      <c r="EM144" s="319" t="s">
        <v>976</v>
      </c>
      <c r="EN144" s="275" t="s">
        <v>977</v>
      </c>
      <c r="EO144" s="387">
        <v>0</v>
      </c>
      <c r="EP144" s="387">
        <v>1</v>
      </c>
      <c r="EQ144" s="330">
        <v>0.25</v>
      </c>
      <c r="ER144" s="818">
        <v>0</v>
      </c>
      <c r="ES144" s="818">
        <v>0.35</v>
      </c>
      <c r="ET144" s="833">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4" t="s">
        <v>982</v>
      </c>
      <c r="EM145" s="319" t="s">
        <v>980</v>
      </c>
      <c r="EN145" s="275" t="s">
        <v>981</v>
      </c>
      <c r="EO145" s="387">
        <v>0</v>
      </c>
      <c r="EP145" s="387">
        <v>4</v>
      </c>
      <c r="EQ145" s="276">
        <v>1</v>
      </c>
      <c r="ER145" s="276">
        <v>1</v>
      </c>
      <c r="ES145" s="276">
        <v>1</v>
      </c>
      <c r="ET145" s="832">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4" t="s">
        <v>986</v>
      </c>
      <c r="EM146" s="319" t="s">
        <v>984</v>
      </c>
      <c r="EN146" s="275" t="s">
        <v>985</v>
      </c>
      <c r="EO146" s="387">
        <v>1</v>
      </c>
      <c r="EP146" s="387">
        <v>3</v>
      </c>
      <c r="EQ146" s="276">
        <v>1</v>
      </c>
      <c r="ER146" s="276">
        <v>1</v>
      </c>
      <c r="ES146" s="276">
        <v>1</v>
      </c>
      <c r="ET146" s="832">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4" t="s">
        <v>990</v>
      </c>
      <c r="EM147" s="319" t="s">
        <v>988</v>
      </c>
      <c r="EN147" s="275" t="s">
        <v>989</v>
      </c>
      <c r="EO147" s="387">
        <v>0</v>
      </c>
      <c r="EP147" s="387">
        <v>1</v>
      </c>
      <c r="EQ147" s="277">
        <v>0.2</v>
      </c>
      <c r="ER147" s="277">
        <v>0.2</v>
      </c>
      <c r="ES147" s="277">
        <v>0.3</v>
      </c>
      <c r="ET147" s="835">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0" t="s">
        <v>999</v>
      </c>
      <c r="EM148" s="319" t="s">
        <v>996</v>
      </c>
      <c r="EN148" s="275" t="s">
        <v>997</v>
      </c>
      <c r="EO148" s="812">
        <v>12</v>
      </c>
      <c r="EP148" s="812">
        <v>17</v>
      </c>
      <c r="EQ148" s="811">
        <v>0</v>
      </c>
      <c r="ER148" s="811">
        <v>3</v>
      </c>
      <c r="ES148" s="811">
        <v>2</v>
      </c>
      <c r="ET148" s="842">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0" t="s">
        <v>1003</v>
      </c>
      <c r="EM149" s="319" t="s">
        <v>1001</v>
      </c>
      <c r="EN149" s="275" t="s">
        <v>1002</v>
      </c>
      <c r="EO149" s="275">
        <v>0</v>
      </c>
      <c r="EP149" s="275">
        <v>3</v>
      </c>
      <c r="EQ149" s="277">
        <v>0.2</v>
      </c>
      <c r="ER149" s="845">
        <v>0.2</v>
      </c>
      <c r="ES149" s="845">
        <v>1.6</v>
      </c>
      <c r="ET149" s="832">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0" t="s">
        <v>1007</v>
      </c>
      <c r="EM150" s="319" t="s">
        <v>1005</v>
      </c>
      <c r="EN150" s="275" t="s">
        <v>1006</v>
      </c>
      <c r="EO150" s="387">
        <v>12</v>
      </c>
      <c r="EP150" s="387">
        <v>12</v>
      </c>
      <c r="EQ150" s="276">
        <v>12</v>
      </c>
      <c r="ER150" s="846">
        <v>4</v>
      </c>
      <c r="ES150" s="846">
        <v>4</v>
      </c>
      <c r="ET150" s="847">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0" t="s">
        <v>1011</v>
      </c>
      <c r="EM151" s="319" t="s">
        <v>1009</v>
      </c>
      <c r="EN151" s="275" t="s">
        <v>1010</v>
      </c>
      <c r="EO151" s="843">
        <v>26</v>
      </c>
      <c r="EP151" s="843">
        <v>28</v>
      </c>
      <c r="EQ151" s="811">
        <v>0</v>
      </c>
      <c r="ER151" s="845">
        <v>0.5</v>
      </c>
      <c r="ES151" s="845">
        <v>0.5</v>
      </c>
      <c r="ET151" s="847">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0" t="s">
        <v>1015</v>
      </c>
      <c r="EM152" s="319" t="s">
        <v>1013</v>
      </c>
      <c r="EN152" s="275" t="s">
        <v>1014</v>
      </c>
      <c r="EO152" s="387">
        <v>0</v>
      </c>
      <c r="EP152" s="387">
        <v>3</v>
      </c>
      <c r="EQ152" s="276">
        <v>0</v>
      </c>
      <c r="ER152" s="846">
        <v>0</v>
      </c>
      <c r="ES152" s="846">
        <v>2</v>
      </c>
      <c r="ET152" s="832">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0" t="s">
        <v>1019</v>
      </c>
      <c r="EM153" s="319" t="s">
        <v>1017</v>
      </c>
      <c r="EN153" s="275" t="s">
        <v>1018</v>
      </c>
      <c r="EO153" s="387">
        <v>26</v>
      </c>
      <c r="EP153" s="387">
        <v>26</v>
      </c>
      <c r="EQ153" s="277">
        <v>0.2</v>
      </c>
      <c r="ER153" s="277">
        <v>7.8</v>
      </c>
      <c r="ES153" s="276">
        <v>10</v>
      </c>
      <c r="ET153" s="832">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0" t="s">
        <v>1022</v>
      </c>
      <c r="EM154" s="319" t="s">
        <v>1021</v>
      </c>
      <c r="EN154" s="275" t="s">
        <v>1010</v>
      </c>
      <c r="EO154" s="654">
        <v>0.6</v>
      </c>
      <c r="EP154" s="387">
        <v>1</v>
      </c>
      <c r="EQ154" s="277">
        <v>0.5</v>
      </c>
      <c r="ER154" s="845">
        <v>0.4</v>
      </c>
      <c r="ES154" s="845">
        <v>0.1</v>
      </c>
      <c r="ET154" s="832">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0" t="s">
        <v>1025</v>
      </c>
      <c r="EM155" s="319" t="s">
        <v>1024</v>
      </c>
      <c r="EN155" s="275" t="s">
        <v>1018</v>
      </c>
      <c r="EO155" s="387">
        <v>1</v>
      </c>
      <c r="EP155" s="387">
        <v>1</v>
      </c>
      <c r="EQ155" s="276">
        <v>0</v>
      </c>
      <c r="ER155" s="846">
        <v>0</v>
      </c>
      <c r="ES155" s="845">
        <v>0.5</v>
      </c>
      <c r="ET155" s="848">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0" t="s">
        <v>1028</v>
      </c>
      <c r="EM156" s="319" t="s">
        <v>1027</v>
      </c>
      <c r="EN156" s="275" t="s">
        <v>1010</v>
      </c>
      <c r="EO156" s="387">
        <v>1</v>
      </c>
      <c r="EP156" s="387">
        <v>2</v>
      </c>
      <c r="EQ156" s="277">
        <v>0.4</v>
      </c>
      <c r="ER156" s="849">
        <v>0.08</v>
      </c>
      <c r="ES156" s="849">
        <v>0.6</v>
      </c>
      <c r="ET156" s="850">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0" t="s">
        <v>1031</v>
      </c>
      <c r="EM157" s="319" t="s">
        <v>1030</v>
      </c>
      <c r="EN157" s="275" t="s">
        <v>1018</v>
      </c>
      <c r="EO157" s="387">
        <v>3</v>
      </c>
      <c r="EP157" s="387">
        <v>3</v>
      </c>
      <c r="EQ157" s="277">
        <v>2</v>
      </c>
      <c r="ER157" s="846">
        <v>1</v>
      </c>
      <c r="ES157" s="846">
        <v>1</v>
      </c>
      <c r="ET157" s="847">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0" t="s">
        <v>1034</v>
      </c>
      <c r="EM158" s="319" t="s">
        <v>1033</v>
      </c>
      <c r="EN158" s="275" t="s">
        <v>1010</v>
      </c>
      <c r="EO158" s="843">
        <v>2</v>
      </c>
      <c r="EP158" s="843">
        <v>6</v>
      </c>
      <c r="EQ158" s="811">
        <v>1</v>
      </c>
      <c r="ER158" s="846">
        <v>1</v>
      </c>
      <c r="ES158" s="846">
        <v>2</v>
      </c>
      <c r="ET158" s="842">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0" t="s">
        <v>1037</v>
      </c>
      <c r="EM159" s="319" t="s">
        <v>1036</v>
      </c>
      <c r="EN159" s="275" t="s">
        <v>1018</v>
      </c>
      <c r="EO159" s="387">
        <v>6</v>
      </c>
      <c r="EP159" s="387">
        <v>7</v>
      </c>
      <c r="EQ159" s="277">
        <v>0.2</v>
      </c>
      <c r="ER159" s="845">
        <v>0.4</v>
      </c>
      <c r="ES159" s="845">
        <v>0.4</v>
      </c>
      <c r="ET159" s="847">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0" t="s">
        <v>1040</v>
      </c>
      <c r="EM160" s="319" t="s">
        <v>1039</v>
      </c>
      <c r="EN160" s="275" t="s">
        <v>1010</v>
      </c>
      <c r="EO160" s="387">
        <v>0</v>
      </c>
      <c r="EP160" s="387">
        <v>1</v>
      </c>
      <c r="EQ160" s="276">
        <v>0</v>
      </c>
      <c r="ER160" s="845">
        <v>0.7</v>
      </c>
      <c r="ES160" s="845">
        <v>0.3</v>
      </c>
      <c r="ET160" s="832">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0" t="s">
        <v>1043</v>
      </c>
      <c r="EM161" s="319" t="s">
        <v>1042</v>
      </c>
      <c r="EN161" s="275" t="s">
        <v>1018</v>
      </c>
      <c r="EO161" s="387">
        <v>1</v>
      </c>
      <c r="EP161" s="387">
        <v>1</v>
      </c>
      <c r="EQ161" s="276">
        <v>0</v>
      </c>
      <c r="ER161" s="276">
        <v>0</v>
      </c>
      <c r="ES161" s="276">
        <v>0</v>
      </c>
      <c r="ET161" s="832">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0" t="s">
        <v>1047</v>
      </c>
      <c r="EM162" s="319" t="s">
        <v>1046</v>
      </c>
      <c r="EN162" s="275" t="s">
        <v>1010</v>
      </c>
      <c r="EO162" s="387">
        <v>0</v>
      </c>
      <c r="EP162" s="387">
        <v>3</v>
      </c>
      <c r="EQ162" s="277">
        <v>0.5</v>
      </c>
      <c r="ER162" s="845">
        <v>0.5</v>
      </c>
      <c r="ES162" s="276">
        <v>1</v>
      </c>
      <c r="ET162" s="847">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0" t="s">
        <v>1050</v>
      </c>
      <c r="EM163" s="319" t="s">
        <v>1049</v>
      </c>
      <c r="EN163" s="275" t="s">
        <v>1018</v>
      </c>
      <c r="EO163" s="387">
        <v>19</v>
      </c>
      <c r="EP163" s="387">
        <v>22</v>
      </c>
      <c r="EQ163" s="276">
        <v>4</v>
      </c>
      <c r="ER163" s="846">
        <v>6</v>
      </c>
      <c r="ES163" s="846">
        <v>8</v>
      </c>
      <c r="ET163" s="832">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0" t="s">
        <v>1055</v>
      </c>
      <c r="EM164" s="319" t="s">
        <v>1053</v>
      </c>
      <c r="EN164" s="275" t="s">
        <v>1054</v>
      </c>
      <c r="EO164" s="387">
        <v>0</v>
      </c>
      <c r="EP164" s="387">
        <v>1</v>
      </c>
      <c r="EQ164" s="277">
        <v>0</v>
      </c>
      <c r="ER164" s="845">
        <v>0</v>
      </c>
      <c r="ES164" s="845">
        <v>0.8</v>
      </c>
      <c r="ET164" s="848">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0" t="s">
        <v>1058</v>
      </c>
      <c r="EM165" s="319" t="s">
        <v>65</v>
      </c>
      <c r="EN165" s="812" t="s">
        <v>1054</v>
      </c>
      <c r="EO165" s="843">
        <v>0</v>
      </c>
      <c r="EP165" s="813">
        <v>0.3</v>
      </c>
      <c r="EQ165" s="810">
        <v>0</v>
      </c>
      <c r="ER165" s="845">
        <v>0</v>
      </c>
      <c r="ES165" s="845">
        <v>0</v>
      </c>
      <c r="ET165" s="848">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0" t="s">
        <v>1062</v>
      </c>
      <c r="EM166" s="319" t="s">
        <v>1061</v>
      </c>
      <c r="EN166" s="275" t="s">
        <v>1054</v>
      </c>
      <c r="EO166" s="387">
        <v>0</v>
      </c>
      <c r="EP166" s="387">
        <v>1</v>
      </c>
      <c r="EQ166" s="330">
        <v>0.15</v>
      </c>
      <c r="ER166" s="849">
        <v>0.1</v>
      </c>
      <c r="ES166" s="849">
        <v>0.75</v>
      </c>
      <c r="ET166" s="848">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0" t="s">
        <v>1066</v>
      </c>
      <c r="EM167" s="319" t="s">
        <v>1065</v>
      </c>
      <c r="EN167" s="275" t="s">
        <v>1054</v>
      </c>
      <c r="EO167" s="387">
        <v>0</v>
      </c>
      <c r="EP167" s="387">
        <v>1</v>
      </c>
      <c r="EQ167" s="330">
        <v>0</v>
      </c>
      <c r="ER167" s="849">
        <v>0.05</v>
      </c>
      <c r="ES167" s="330">
        <v>0.4</v>
      </c>
      <c r="ET167" s="850">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0" t="s">
        <v>1070</v>
      </c>
      <c r="EM168" s="319" t="s">
        <v>1069</v>
      </c>
      <c r="EN168" s="275" t="s">
        <v>1054</v>
      </c>
      <c r="EO168" s="387">
        <v>0</v>
      </c>
      <c r="EP168" s="387">
        <v>1</v>
      </c>
      <c r="EQ168" s="810">
        <v>0</v>
      </c>
      <c r="ER168" s="845">
        <v>0</v>
      </c>
      <c r="ES168" s="845">
        <v>1</v>
      </c>
      <c r="ET168" s="848">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4" t="s">
        <v>1078</v>
      </c>
      <c r="EM169" s="319" t="s">
        <v>1076</v>
      </c>
      <c r="EN169" s="275" t="s">
        <v>1077</v>
      </c>
      <c r="EO169" s="275">
        <v>0.3</v>
      </c>
      <c r="EP169" s="275">
        <v>1</v>
      </c>
      <c r="EQ169" s="276">
        <v>0</v>
      </c>
      <c r="ER169" s="846">
        <v>0</v>
      </c>
      <c r="ES169" s="846">
        <v>1</v>
      </c>
      <c r="ET169" s="832">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4" t="s">
        <v>1082</v>
      </c>
      <c r="EM170" s="319" t="s">
        <v>1080</v>
      </c>
      <c r="EN170" s="275" t="s">
        <v>1081</v>
      </c>
      <c r="EO170" s="275">
        <v>6</v>
      </c>
      <c r="EP170" s="812">
        <v>8</v>
      </c>
      <c r="EQ170" s="810">
        <v>0</v>
      </c>
      <c r="ER170" s="845">
        <v>0</v>
      </c>
      <c r="ES170" s="845">
        <v>2</v>
      </c>
      <c r="ET170" s="837">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4" t="s">
        <v>1086</v>
      </c>
      <c r="EM171" s="319" t="s">
        <v>1084</v>
      </c>
      <c r="EN171" s="275" t="s">
        <v>1085</v>
      </c>
      <c r="EO171" s="387">
        <v>15</v>
      </c>
      <c r="EP171" s="843">
        <v>35</v>
      </c>
      <c r="EQ171" s="810">
        <v>0</v>
      </c>
      <c r="ER171" s="845">
        <v>14</v>
      </c>
      <c r="ES171" s="845">
        <v>14</v>
      </c>
      <c r="ET171" s="848">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4" t="s">
        <v>1090</v>
      </c>
      <c r="EM172" s="319" t="s">
        <v>1088</v>
      </c>
      <c r="EN172" s="275" t="s">
        <v>1089</v>
      </c>
      <c r="EO172" s="387">
        <v>140</v>
      </c>
      <c r="EP172" s="387">
        <v>140</v>
      </c>
      <c r="EQ172" s="276">
        <v>20</v>
      </c>
      <c r="ER172" s="276">
        <v>40</v>
      </c>
      <c r="ES172" s="276">
        <v>40</v>
      </c>
      <c r="ET172" s="832">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4" t="s">
        <v>1094</v>
      </c>
      <c r="EM173" s="319" t="s">
        <v>1092</v>
      </c>
      <c r="EN173" s="275" t="s">
        <v>1093</v>
      </c>
      <c r="EO173" s="843">
        <v>12</v>
      </c>
      <c r="EP173" s="843">
        <v>30</v>
      </c>
      <c r="EQ173" s="811">
        <v>2</v>
      </c>
      <c r="ER173" s="811">
        <v>6</v>
      </c>
      <c r="ES173" s="811">
        <v>5</v>
      </c>
      <c r="ET173" s="842">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4" t="s">
        <v>1098</v>
      </c>
      <c r="EM174" s="319" t="s">
        <v>1096</v>
      </c>
      <c r="EN174" s="275" t="s">
        <v>1097</v>
      </c>
      <c r="EO174" s="843">
        <v>4</v>
      </c>
      <c r="EP174" s="843">
        <v>9</v>
      </c>
      <c r="EQ174" s="811">
        <v>1</v>
      </c>
      <c r="ER174" s="846">
        <v>3</v>
      </c>
      <c r="ES174" s="846">
        <v>5</v>
      </c>
      <c r="ET174" s="847">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4" t="s">
        <v>1102</v>
      </c>
      <c r="EM175" s="319" t="s">
        <v>1100</v>
      </c>
      <c r="EN175" s="275" t="s">
        <v>1101</v>
      </c>
      <c r="EO175" s="387">
        <v>0</v>
      </c>
      <c r="EP175" s="387">
        <v>5</v>
      </c>
      <c r="EQ175" s="276">
        <v>0</v>
      </c>
      <c r="ER175" s="851">
        <v>5</v>
      </c>
      <c r="ES175" s="851">
        <v>0</v>
      </c>
      <c r="ET175" s="852">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4" t="s">
        <v>1106</v>
      </c>
      <c r="EM176" s="319" t="s">
        <v>1104</v>
      </c>
      <c r="EN176" s="275" t="s">
        <v>1105</v>
      </c>
      <c r="EO176" s="843">
        <v>64</v>
      </c>
      <c r="EP176" s="843">
        <v>89</v>
      </c>
      <c r="EQ176" s="811">
        <v>7</v>
      </c>
      <c r="ER176" s="846">
        <v>8</v>
      </c>
      <c r="ES176" s="846">
        <v>9</v>
      </c>
      <c r="ET176" s="847">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4" t="s">
        <v>1110</v>
      </c>
      <c r="EM177" s="319" t="s">
        <v>1108</v>
      </c>
      <c r="EN177" s="275" t="s">
        <v>1109</v>
      </c>
      <c r="EO177" s="843">
        <v>1</v>
      </c>
      <c r="EP177" s="843">
        <v>6</v>
      </c>
      <c r="EQ177" s="810">
        <v>0.5</v>
      </c>
      <c r="ER177" s="810">
        <v>1.5</v>
      </c>
      <c r="ES177" s="810">
        <v>1.5</v>
      </c>
      <c r="ET177" s="837">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4" t="s">
        <v>1114</v>
      </c>
      <c r="EM178" s="319" t="s">
        <v>1112</v>
      </c>
      <c r="EN178" s="275" t="s">
        <v>1113</v>
      </c>
      <c r="EO178" s="387">
        <v>0</v>
      </c>
      <c r="EP178" s="387">
        <v>1</v>
      </c>
      <c r="EQ178" s="276">
        <v>0</v>
      </c>
      <c r="ER178" s="277">
        <v>0.5</v>
      </c>
      <c r="ES178" s="277">
        <v>0.5</v>
      </c>
      <c r="ET178" s="832">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4" t="s">
        <v>1118</v>
      </c>
      <c r="EM179" s="319" t="s">
        <v>1116</v>
      </c>
      <c r="EN179" s="275" t="s">
        <v>1117</v>
      </c>
      <c r="EO179" s="387">
        <v>0</v>
      </c>
      <c r="EP179" s="387">
        <v>1</v>
      </c>
      <c r="EQ179" s="276">
        <v>0</v>
      </c>
      <c r="ER179" s="845">
        <v>0.1</v>
      </c>
      <c r="ES179" s="845">
        <v>0.9</v>
      </c>
      <c r="ET179" s="832">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4" t="s">
        <v>1121</v>
      </c>
      <c r="EM180" s="319" t="s">
        <v>1120</v>
      </c>
      <c r="EN180" s="275" t="s">
        <v>906</v>
      </c>
      <c r="EO180" s="387">
        <v>0</v>
      </c>
      <c r="EP180" s="387">
        <v>1</v>
      </c>
      <c r="EQ180" s="330">
        <v>0.02</v>
      </c>
      <c r="ER180" s="845">
        <v>0</v>
      </c>
      <c r="ES180" s="330">
        <v>0.08</v>
      </c>
      <c r="ET180" s="848">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4" t="s">
        <v>1125</v>
      </c>
      <c r="EM181" s="319" t="s">
        <v>1123</v>
      </c>
      <c r="EN181" s="275" t="s">
        <v>1124</v>
      </c>
      <c r="EO181" s="387">
        <v>0</v>
      </c>
      <c r="EP181" s="387">
        <v>1</v>
      </c>
      <c r="EQ181" s="276">
        <v>0</v>
      </c>
      <c r="ER181" s="849">
        <v>0</v>
      </c>
      <c r="ES181" s="330">
        <v>0.35</v>
      </c>
      <c r="ET181" s="850">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4" t="s">
        <v>1132</v>
      </c>
      <c r="EM182" s="319" t="s">
        <v>1130</v>
      </c>
      <c r="EN182" s="275" t="s">
        <v>1131</v>
      </c>
      <c r="EO182" s="275">
        <v>184</v>
      </c>
      <c r="EP182" s="275">
        <v>300</v>
      </c>
      <c r="EQ182" s="276">
        <v>0</v>
      </c>
      <c r="ER182" s="846">
        <v>58</v>
      </c>
      <c r="ES182" s="846">
        <v>58</v>
      </c>
      <c r="ET182" s="832">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4" t="s">
        <v>1136</v>
      </c>
      <c r="EM183" s="319" t="s">
        <v>1134</v>
      </c>
      <c r="EN183" s="275" t="s">
        <v>1135</v>
      </c>
      <c r="EO183" s="275">
        <v>1</v>
      </c>
      <c r="EP183" s="275">
        <v>1</v>
      </c>
      <c r="EQ183" s="330">
        <v>0.25</v>
      </c>
      <c r="ER183" s="330">
        <v>0.25</v>
      </c>
      <c r="ES183" s="330">
        <v>0.25</v>
      </c>
      <c r="ET183" s="831">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4" t="s">
        <v>1140</v>
      </c>
      <c r="EM184" s="319" t="s">
        <v>1138</v>
      </c>
      <c r="EN184" s="275" t="s">
        <v>1139</v>
      </c>
      <c r="EO184" s="649">
        <v>3610</v>
      </c>
      <c r="EP184" s="812">
        <v>3610</v>
      </c>
      <c r="EQ184" s="811">
        <v>3610</v>
      </c>
      <c r="ER184" s="811">
        <v>3610</v>
      </c>
      <c r="ES184" s="811">
        <v>3610</v>
      </c>
      <c r="ET184" s="842">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4" t="s">
        <v>1145</v>
      </c>
      <c r="EM185" s="319" t="s">
        <v>1144</v>
      </c>
      <c r="EN185" s="275" t="s">
        <v>305</v>
      </c>
      <c r="EO185" s="275">
        <v>0</v>
      </c>
      <c r="EP185" s="275">
        <v>1</v>
      </c>
      <c r="EQ185" s="330">
        <v>0.25</v>
      </c>
      <c r="ER185" s="849">
        <v>0</v>
      </c>
      <c r="ES185" s="849">
        <v>0</v>
      </c>
      <c r="ET185" s="850">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0" t="s">
        <v>1152</v>
      </c>
      <c r="EM186" s="319" t="s">
        <v>1149</v>
      </c>
      <c r="EN186" s="275" t="s">
        <v>1150</v>
      </c>
      <c r="EO186" s="275">
        <v>0</v>
      </c>
      <c r="EP186" s="275">
        <v>1</v>
      </c>
      <c r="EQ186" s="277">
        <v>0.5</v>
      </c>
      <c r="ER186" s="817">
        <v>0.3</v>
      </c>
      <c r="ES186" s="817">
        <v>0.2</v>
      </c>
      <c r="ET186" s="832">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0" t="s">
        <v>1156</v>
      </c>
      <c r="EM187" s="319" t="s">
        <v>1154</v>
      </c>
      <c r="EN187" s="275" t="s">
        <v>1155</v>
      </c>
      <c r="EO187" s="275">
        <v>0</v>
      </c>
      <c r="EP187" s="277">
        <v>100</v>
      </c>
      <c r="EQ187" s="277">
        <v>10</v>
      </c>
      <c r="ER187" s="277">
        <v>30</v>
      </c>
      <c r="ES187" s="277">
        <v>30</v>
      </c>
      <c r="ET187" s="835">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0" t="s">
        <v>1160</v>
      </c>
      <c r="EM188" s="319" t="s">
        <v>1158</v>
      </c>
      <c r="EN188" s="275" t="s">
        <v>1159</v>
      </c>
      <c r="EO188" s="387">
        <v>0</v>
      </c>
      <c r="EP188" s="387">
        <v>1</v>
      </c>
      <c r="EQ188" s="276">
        <v>0</v>
      </c>
      <c r="ER188" s="817">
        <v>0.3</v>
      </c>
      <c r="ES188" s="817">
        <v>0.4</v>
      </c>
      <c r="ET188" s="830">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0" t="s">
        <v>1164</v>
      </c>
      <c r="EM189" s="319" t="s">
        <v>1162</v>
      </c>
      <c r="EN189" s="275" t="s">
        <v>1163</v>
      </c>
      <c r="EO189" s="387">
        <v>0</v>
      </c>
      <c r="EP189" s="387">
        <v>2</v>
      </c>
      <c r="EQ189" s="277">
        <v>0</v>
      </c>
      <c r="ER189" s="817">
        <v>0.5</v>
      </c>
      <c r="ES189" s="277">
        <v>1</v>
      </c>
      <c r="ET189" s="830">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0" t="s">
        <v>1168</v>
      </c>
      <c r="EM190" s="319" t="s">
        <v>1166</v>
      </c>
      <c r="EN190" s="275" t="s">
        <v>1167</v>
      </c>
      <c r="EO190" s="387">
        <v>0</v>
      </c>
      <c r="EP190" s="387">
        <v>1</v>
      </c>
      <c r="EQ190" s="330">
        <v>0.25</v>
      </c>
      <c r="ER190" s="330">
        <v>0.25</v>
      </c>
      <c r="ES190" s="330">
        <v>0.25</v>
      </c>
      <c r="ET190" s="831">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0" t="s">
        <v>1172</v>
      </c>
      <c r="EM191" s="319" t="s">
        <v>1170</v>
      </c>
      <c r="EN191" s="275" t="s">
        <v>1171</v>
      </c>
      <c r="EO191" s="843">
        <v>435</v>
      </c>
      <c r="EP191" s="843">
        <v>450</v>
      </c>
      <c r="EQ191" s="811">
        <v>1</v>
      </c>
      <c r="ER191" s="816">
        <v>3</v>
      </c>
      <c r="ES191" s="816">
        <v>9</v>
      </c>
      <c r="ET191" s="842">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4" t="s">
        <v>1178</v>
      </c>
      <c r="EM192" s="319" t="s">
        <v>1176</v>
      </c>
      <c r="EN192" s="275" t="s">
        <v>1177</v>
      </c>
      <c r="EO192" s="275">
        <v>0</v>
      </c>
      <c r="EP192" s="275">
        <v>1</v>
      </c>
      <c r="EQ192" s="276">
        <v>1</v>
      </c>
      <c r="ER192" s="276">
        <v>1</v>
      </c>
      <c r="ES192" s="276">
        <v>1</v>
      </c>
      <c r="ET192" s="832">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4" t="s">
        <v>1182</v>
      </c>
      <c r="EM193" s="319" t="s">
        <v>1180</v>
      </c>
      <c r="EN193" s="275" t="s">
        <v>1181</v>
      </c>
      <c r="EO193" s="275">
        <v>0</v>
      </c>
      <c r="EP193" s="275">
        <v>1</v>
      </c>
      <c r="EQ193" s="276">
        <v>1</v>
      </c>
      <c r="ER193" s="276">
        <v>1</v>
      </c>
      <c r="ES193" s="276">
        <v>1</v>
      </c>
      <c r="ET193" s="832">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4" t="s">
        <v>1186</v>
      </c>
      <c r="EM194" s="319" t="s">
        <v>1184</v>
      </c>
      <c r="EN194" s="275" t="s">
        <v>1185</v>
      </c>
      <c r="EO194" s="387">
        <v>2</v>
      </c>
      <c r="EP194" s="387">
        <v>2</v>
      </c>
      <c r="EQ194" s="811">
        <v>0</v>
      </c>
      <c r="ER194" s="816">
        <v>0</v>
      </c>
      <c r="ES194" s="811">
        <v>1</v>
      </c>
      <c r="ET194" s="836">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4" t="s">
        <v>1193</v>
      </c>
      <c r="EM195" s="319" t="s">
        <v>1191</v>
      </c>
      <c r="EN195" s="275" t="s">
        <v>1192</v>
      </c>
      <c r="EO195" s="275">
        <v>800</v>
      </c>
      <c r="EP195" s="812">
        <v>2800</v>
      </c>
      <c r="EQ195" s="811">
        <v>100</v>
      </c>
      <c r="ER195" s="817">
        <v>1</v>
      </c>
      <c r="ES195" s="816">
        <v>50</v>
      </c>
      <c r="ET195" s="836">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4" t="s">
        <v>1198</v>
      </c>
      <c r="EM196" s="319" t="s">
        <v>1196</v>
      </c>
      <c r="EN196" s="275" t="s">
        <v>1197</v>
      </c>
      <c r="EO196" s="275">
        <v>0</v>
      </c>
      <c r="EP196" s="275">
        <v>400</v>
      </c>
      <c r="EQ196" s="276">
        <v>0</v>
      </c>
      <c r="ER196" s="816">
        <v>0</v>
      </c>
      <c r="ES196" s="816">
        <v>100</v>
      </c>
      <c r="ET196" s="836">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4" t="s">
        <v>1202</v>
      </c>
      <c r="EM197" s="319" t="s">
        <v>1200</v>
      </c>
      <c r="EN197" s="275" t="s">
        <v>1201</v>
      </c>
      <c r="EO197" s="275">
        <v>0</v>
      </c>
      <c r="EP197" s="275">
        <v>100</v>
      </c>
      <c r="EQ197" s="276">
        <v>0</v>
      </c>
      <c r="ER197" s="816">
        <v>0</v>
      </c>
      <c r="ES197" s="816">
        <v>30</v>
      </c>
      <c r="ET197" s="836">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4" t="s">
        <v>1207</v>
      </c>
      <c r="EM198" s="319" t="s">
        <v>1205</v>
      </c>
      <c r="EN198" s="275" t="s">
        <v>1206</v>
      </c>
      <c r="EO198" s="275">
        <v>0</v>
      </c>
      <c r="EP198" s="275">
        <v>1</v>
      </c>
      <c r="EQ198" s="330">
        <v>0</v>
      </c>
      <c r="ER198" s="818">
        <v>0</v>
      </c>
      <c r="ES198" s="330">
        <v>0.5</v>
      </c>
      <c r="ET198" s="833">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4" t="s">
        <v>1211</v>
      </c>
      <c r="EM199" s="319" t="s">
        <v>1209</v>
      </c>
      <c r="EN199" s="275" t="s">
        <v>1904</v>
      </c>
      <c r="EO199" s="277">
        <v>30</v>
      </c>
      <c r="EP199" s="810">
        <v>100</v>
      </c>
      <c r="EQ199" s="810">
        <v>0</v>
      </c>
      <c r="ER199" s="818">
        <v>80</v>
      </c>
      <c r="ES199" s="816">
        <v>20</v>
      </c>
      <c r="ET199" s="833">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4" t="s">
        <v>1215</v>
      </c>
      <c r="EM200" s="319" t="s">
        <v>1213</v>
      </c>
      <c r="EN200" s="275" t="s">
        <v>1214</v>
      </c>
      <c r="EO200" s="275">
        <v>0</v>
      </c>
      <c r="EP200" s="275">
        <v>1</v>
      </c>
      <c r="EQ200" s="330">
        <v>0.51</v>
      </c>
      <c r="ER200" s="330">
        <v>0.16</v>
      </c>
      <c r="ES200" s="330">
        <v>0.16</v>
      </c>
      <c r="ET200" s="831">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8" t="s">
        <v>1222</v>
      </c>
      <c r="EM201" s="319" t="s">
        <v>1220</v>
      </c>
      <c r="EN201" s="275" t="s">
        <v>282</v>
      </c>
      <c r="EO201" s="275">
        <v>0</v>
      </c>
      <c r="EP201" s="275">
        <v>1</v>
      </c>
      <c r="EQ201" s="330">
        <v>0.25</v>
      </c>
      <c r="ER201" s="818">
        <v>0.13</v>
      </c>
      <c r="ES201" s="818">
        <v>0.37</v>
      </c>
      <c r="ET201" s="831">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8" t="s">
        <v>1226</v>
      </c>
      <c r="EM202" s="319" t="s">
        <v>1224</v>
      </c>
      <c r="EN202" s="275" t="s">
        <v>1225</v>
      </c>
      <c r="EO202" s="275">
        <v>2</v>
      </c>
      <c r="EP202" s="275">
        <v>2</v>
      </c>
      <c r="EQ202" s="277">
        <v>0</v>
      </c>
      <c r="ER202" s="330">
        <v>0.75</v>
      </c>
      <c r="ES202" s="330">
        <v>0.75</v>
      </c>
      <c r="ET202" s="835">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8" t="s">
        <v>1230</v>
      </c>
      <c r="EM203" s="319" t="s">
        <v>1228</v>
      </c>
      <c r="EN203" s="275" t="s">
        <v>1229</v>
      </c>
      <c r="EO203" s="689">
        <v>0.25</v>
      </c>
      <c r="EP203" s="387">
        <v>1</v>
      </c>
      <c r="EQ203" s="276">
        <v>0</v>
      </c>
      <c r="ER203" s="818">
        <v>0</v>
      </c>
      <c r="ES203" s="277">
        <v>0.5</v>
      </c>
      <c r="ET203" s="833">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8" t="s">
        <v>1234</v>
      </c>
      <c r="EM204" s="319" t="s">
        <v>1232</v>
      </c>
      <c r="EN204" s="275" t="s">
        <v>1233</v>
      </c>
      <c r="EO204" s="387">
        <v>20</v>
      </c>
      <c r="EP204" s="387">
        <v>20</v>
      </c>
      <c r="EQ204" s="276">
        <v>4</v>
      </c>
      <c r="ER204" s="276">
        <v>6</v>
      </c>
      <c r="ES204" s="816">
        <v>6</v>
      </c>
      <c r="ET204" s="836">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8" t="s">
        <v>1238</v>
      </c>
      <c r="EM205" s="319" t="s">
        <v>1236</v>
      </c>
      <c r="EN205" s="275" t="s">
        <v>1237</v>
      </c>
      <c r="EO205" s="387">
        <v>1</v>
      </c>
      <c r="EP205" s="387">
        <v>1</v>
      </c>
      <c r="EQ205" s="276">
        <v>0</v>
      </c>
      <c r="ER205" s="818">
        <v>0.25</v>
      </c>
      <c r="ES205" s="818">
        <v>0.38</v>
      </c>
      <c r="ET205" s="833">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4" t="s">
        <v>1244</v>
      </c>
      <c r="EM206" s="319" t="s">
        <v>1242</v>
      </c>
      <c r="EN206" s="275" t="s">
        <v>1243</v>
      </c>
      <c r="EO206" s="275">
        <v>0</v>
      </c>
      <c r="EP206" s="275">
        <v>1</v>
      </c>
      <c r="EQ206" s="276">
        <v>0</v>
      </c>
      <c r="ER206" s="817">
        <v>0</v>
      </c>
      <c r="ES206" s="817">
        <v>0.5</v>
      </c>
      <c r="ET206" s="830">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4" t="s">
        <v>1247</v>
      </c>
      <c r="EM207" s="319" t="s">
        <v>1246</v>
      </c>
      <c r="EN207" s="275" t="s">
        <v>874</v>
      </c>
      <c r="EO207" s="275">
        <v>1</v>
      </c>
      <c r="EP207" s="275">
        <v>1</v>
      </c>
      <c r="EQ207" s="277">
        <v>0.2</v>
      </c>
      <c r="ER207" s="277">
        <v>0.3</v>
      </c>
      <c r="ES207" s="277">
        <v>0.3</v>
      </c>
      <c r="ET207" s="835">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4" t="s">
        <v>1251</v>
      </c>
      <c r="EM208" s="319" t="s">
        <v>1249</v>
      </c>
      <c r="EN208" s="275" t="s">
        <v>1250</v>
      </c>
      <c r="EO208" s="387">
        <v>24</v>
      </c>
      <c r="EP208" s="387">
        <v>80</v>
      </c>
      <c r="EQ208" s="276">
        <v>0</v>
      </c>
      <c r="ER208" s="816">
        <v>4</v>
      </c>
      <c r="ES208" s="816">
        <v>26</v>
      </c>
      <c r="ET208" s="836">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4" t="s">
        <v>1255</v>
      </c>
      <c r="EM209" s="319" t="s">
        <v>1253</v>
      </c>
      <c r="EN209" s="275" t="s">
        <v>1254</v>
      </c>
      <c r="EO209" s="843">
        <v>51</v>
      </c>
      <c r="EP209" s="843">
        <v>65</v>
      </c>
      <c r="EQ209" s="811">
        <v>0</v>
      </c>
      <c r="ER209" s="816">
        <v>3</v>
      </c>
      <c r="ES209" s="811">
        <v>6</v>
      </c>
      <c r="ET209" s="836">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4" t="s">
        <v>1259</v>
      </c>
      <c r="EM210" s="319" t="s">
        <v>1257</v>
      </c>
      <c r="EN210" s="275" t="s">
        <v>1258</v>
      </c>
      <c r="EO210" s="387">
        <v>0</v>
      </c>
      <c r="EP210" s="387">
        <v>1</v>
      </c>
      <c r="EQ210" s="276">
        <v>0</v>
      </c>
      <c r="ER210" s="277">
        <v>0.2</v>
      </c>
      <c r="ES210" s="277">
        <v>0.5</v>
      </c>
      <c r="ET210" s="835">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4" t="s">
        <v>1265</v>
      </c>
      <c r="EM211" s="319" t="s">
        <v>1263</v>
      </c>
      <c r="EN211" s="275" t="s">
        <v>1264</v>
      </c>
      <c r="EO211" s="275">
        <v>1</v>
      </c>
      <c r="EP211" s="275">
        <v>1</v>
      </c>
      <c r="EQ211" s="276">
        <v>0</v>
      </c>
      <c r="ER211" s="818">
        <v>0.25</v>
      </c>
      <c r="ES211" s="817">
        <v>0.5</v>
      </c>
      <c r="ET211" s="833">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4" t="s">
        <v>1269</v>
      </c>
      <c r="EM212" s="319" t="s">
        <v>1267</v>
      </c>
      <c r="EN212" s="275" t="s">
        <v>1268</v>
      </c>
      <c r="EO212" s="275">
        <v>0</v>
      </c>
      <c r="EP212" s="275">
        <v>1</v>
      </c>
      <c r="EQ212" s="277">
        <v>0.1</v>
      </c>
      <c r="ER212" s="818">
        <v>0.9</v>
      </c>
      <c r="ES212" s="330">
        <v>0</v>
      </c>
      <c r="ET212" s="835">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4" t="s">
        <v>1273</v>
      </c>
      <c r="EM213" s="319" t="s">
        <v>1267</v>
      </c>
      <c r="EN213" s="275" t="s">
        <v>1272</v>
      </c>
      <c r="EO213" s="275">
        <v>0</v>
      </c>
      <c r="EP213" s="812">
        <v>1</v>
      </c>
      <c r="EQ213" s="814">
        <v>0</v>
      </c>
      <c r="ER213" s="818">
        <v>0.3</v>
      </c>
      <c r="ES213" s="814">
        <v>0.35</v>
      </c>
      <c r="ET213" s="853">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4" t="s">
        <v>1277</v>
      </c>
      <c r="EM214" s="829" t="s">
        <v>1275</v>
      </c>
      <c r="EN214" s="274" t="s">
        <v>1276</v>
      </c>
      <c r="EO214" s="274">
        <v>2</v>
      </c>
      <c r="EP214" s="274">
        <v>2</v>
      </c>
      <c r="EQ214" s="491">
        <v>0</v>
      </c>
      <c r="ER214" s="491">
        <v>0</v>
      </c>
      <c r="ES214" s="816">
        <v>1</v>
      </c>
      <c r="ET214" s="836">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4" t="s">
        <v>1281</v>
      </c>
      <c r="EM215" s="319" t="s">
        <v>1279</v>
      </c>
      <c r="EN215" s="275" t="s">
        <v>1280</v>
      </c>
      <c r="EO215" s="275">
        <v>6</v>
      </c>
      <c r="EP215" s="275">
        <v>8</v>
      </c>
      <c r="EQ215" s="276">
        <v>2</v>
      </c>
      <c r="ER215" s="276">
        <v>2</v>
      </c>
      <c r="ES215" s="276">
        <v>2</v>
      </c>
      <c r="ET215" s="832">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4" t="s">
        <v>1284</v>
      </c>
      <c r="EM216" s="319" t="s">
        <v>1283</v>
      </c>
      <c r="EN216" s="275" t="s">
        <v>305</v>
      </c>
      <c r="EO216" s="275">
        <v>1</v>
      </c>
      <c r="EP216" s="275">
        <v>1</v>
      </c>
      <c r="EQ216" s="330">
        <v>0.25</v>
      </c>
      <c r="ER216" s="330">
        <v>0.25</v>
      </c>
      <c r="ES216" s="330">
        <v>0.25</v>
      </c>
      <c r="ET216" s="831">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4" t="s">
        <v>1288</v>
      </c>
      <c r="EM217" s="319" t="s">
        <v>1286</v>
      </c>
      <c r="EN217" s="275" t="s">
        <v>1287</v>
      </c>
      <c r="EO217" s="275">
        <v>0.05</v>
      </c>
      <c r="EP217" s="812">
        <v>0.7</v>
      </c>
      <c r="EQ217" s="810">
        <v>0.1</v>
      </c>
      <c r="ER217" s="818">
        <v>0.2</v>
      </c>
      <c r="ES217" s="817">
        <v>0.2</v>
      </c>
      <c r="ET217" s="830">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8" t="s">
        <v>1294</v>
      </c>
      <c r="EM218" s="319" t="s">
        <v>1292</v>
      </c>
      <c r="EN218" s="275" t="s">
        <v>1293</v>
      </c>
      <c r="EO218" s="275">
        <v>0</v>
      </c>
      <c r="EP218" s="275">
        <v>1</v>
      </c>
      <c r="EQ218" s="330">
        <v>0</v>
      </c>
      <c r="ER218" s="818">
        <v>0</v>
      </c>
      <c r="ES218" s="277">
        <v>0.5</v>
      </c>
      <c r="ET218" s="830">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8" t="s">
        <v>1298</v>
      </c>
      <c r="EM219" s="319" t="s">
        <v>1296</v>
      </c>
      <c r="EN219" s="275" t="s">
        <v>1297</v>
      </c>
      <c r="EO219" s="275">
        <v>35</v>
      </c>
      <c r="EP219" s="275">
        <v>40</v>
      </c>
      <c r="EQ219" s="276">
        <v>10</v>
      </c>
      <c r="ER219" s="276">
        <v>10</v>
      </c>
      <c r="ES219" s="276">
        <v>10</v>
      </c>
      <c r="ET219" s="832">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8" t="s">
        <v>1301</v>
      </c>
      <c r="EM220" s="319" t="s">
        <v>1300</v>
      </c>
      <c r="EN220" s="275" t="s">
        <v>170</v>
      </c>
      <c r="EO220" s="275">
        <v>0</v>
      </c>
      <c r="EP220" s="275">
        <v>4</v>
      </c>
      <c r="EQ220" s="276">
        <v>1</v>
      </c>
      <c r="ER220" s="276">
        <v>1</v>
      </c>
      <c r="ES220" s="276">
        <v>1</v>
      </c>
      <c r="ET220" s="832">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8" t="s">
        <v>1307</v>
      </c>
      <c r="EM221" s="829" t="s">
        <v>1305</v>
      </c>
      <c r="EN221" s="274" t="s">
        <v>1306</v>
      </c>
      <c r="EO221" s="275">
        <v>1</v>
      </c>
      <c r="EP221" s="275">
        <v>1</v>
      </c>
      <c r="EQ221" s="330">
        <v>0.25</v>
      </c>
      <c r="ER221" s="330">
        <v>0.75</v>
      </c>
      <c r="ES221" s="276">
        <v>0</v>
      </c>
      <c r="ET221" s="832">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8" t="s">
        <v>1310</v>
      </c>
      <c r="EM222" s="829" t="s">
        <v>1305</v>
      </c>
      <c r="EN222" s="274" t="s">
        <v>1309</v>
      </c>
      <c r="EO222" s="275">
        <v>1</v>
      </c>
      <c r="EP222" s="275">
        <v>1</v>
      </c>
      <c r="EQ222" s="330">
        <v>0.25</v>
      </c>
      <c r="ER222" s="330">
        <v>0.25</v>
      </c>
      <c r="ES222" s="330">
        <v>0.25</v>
      </c>
      <c r="ET222" s="831">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8" t="s">
        <v>1314</v>
      </c>
      <c r="EM223" s="319" t="s">
        <v>1312</v>
      </c>
      <c r="EN223" s="275" t="s">
        <v>1313</v>
      </c>
      <c r="EO223" s="275">
        <v>3</v>
      </c>
      <c r="EP223" s="275">
        <v>3</v>
      </c>
      <c r="EQ223" s="276">
        <v>0</v>
      </c>
      <c r="ER223" s="276">
        <v>1</v>
      </c>
      <c r="ES223" s="276">
        <v>1</v>
      </c>
      <c r="ET223" s="832">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8" t="s">
        <v>1318</v>
      </c>
      <c r="EM224" s="829" t="s">
        <v>1316</v>
      </c>
      <c r="EN224" s="274" t="s">
        <v>1317</v>
      </c>
      <c r="EO224" s="275">
        <v>0.3</v>
      </c>
      <c r="EP224" s="275">
        <v>1</v>
      </c>
      <c r="EQ224" s="277">
        <v>0.2</v>
      </c>
      <c r="ER224" s="817">
        <v>0.2</v>
      </c>
      <c r="ES224" s="818">
        <v>0.3</v>
      </c>
      <c r="ET224" s="833">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8" t="s">
        <v>1322</v>
      </c>
      <c r="EM225" s="829" t="s">
        <v>1316</v>
      </c>
      <c r="EN225" s="274" t="s">
        <v>1321</v>
      </c>
      <c r="EO225" s="275">
        <v>0</v>
      </c>
      <c r="EP225" s="275">
        <v>1</v>
      </c>
      <c r="EQ225" s="330">
        <v>0</v>
      </c>
      <c r="ER225" s="818">
        <v>0</v>
      </c>
      <c r="ES225" s="818">
        <v>0.5</v>
      </c>
      <c r="ET225" s="833">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8" t="s">
        <v>1326</v>
      </c>
      <c r="EM226" s="319" t="s">
        <v>1324</v>
      </c>
      <c r="EN226" s="275" t="s">
        <v>1325</v>
      </c>
      <c r="EO226" s="275">
        <v>1</v>
      </c>
      <c r="EP226" s="275">
        <v>1</v>
      </c>
      <c r="EQ226" s="330">
        <v>0.25</v>
      </c>
      <c r="ER226" s="330">
        <v>0.25</v>
      </c>
      <c r="ES226" s="330">
        <v>0.25</v>
      </c>
      <c r="ET226" s="831">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8" t="s">
        <v>1330</v>
      </c>
      <c r="EM227" s="319" t="s">
        <v>1328</v>
      </c>
      <c r="EN227" s="275" t="s">
        <v>1329</v>
      </c>
      <c r="EO227" s="275">
        <v>0.25</v>
      </c>
      <c r="EP227" s="275">
        <v>1</v>
      </c>
      <c r="EQ227" s="277">
        <v>0.2</v>
      </c>
      <c r="ER227" s="277">
        <v>0.3</v>
      </c>
      <c r="ES227" s="330">
        <v>0.25</v>
      </c>
      <c r="ET227" s="831">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8" t="s">
        <v>1334</v>
      </c>
      <c r="EM228" s="319" t="s">
        <v>1332</v>
      </c>
      <c r="EN228" s="275" t="s">
        <v>1333</v>
      </c>
      <c r="EO228" s="275">
        <v>1</v>
      </c>
      <c r="EP228" s="275">
        <v>4</v>
      </c>
      <c r="EQ228" s="276">
        <v>0</v>
      </c>
      <c r="ER228" s="816">
        <v>1</v>
      </c>
      <c r="ES228" s="816">
        <v>3</v>
      </c>
      <c r="ET228" s="836">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4" t="s">
        <v>1341</v>
      </c>
      <c r="EM229" s="319" t="s">
        <v>1339</v>
      </c>
      <c r="EN229" s="275" t="s">
        <v>1340</v>
      </c>
      <c r="EO229" s="275">
        <v>0</v>
      </c>
      <c r="EP229" s="275">
        <v>23</v>
      </c>
      <c r="EQ229" s="276">
        <v>4</v>
      </c>
      <c r="ER229" s="816">
        <v>10</v>
      </c>
      <c r="ES229" s="816">
        <v>6</v>
      </c>
      <c r="ET229" s="836">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8" t="s">
        <v>1350</v>
      </c>
      <c r="EM230" s="319" t="s">
        <v>1348</v>
      </c>
      <c r="EN230" s="275" t="s">
        <v>1349</v>
      </c>
      <c r="EO230" s="275">
        <v>3</v>
      </c>
      <c r="EP230" s="275">
        <v>3</v>
      </c>
      <c r="EQ230" s="277">
        <v>0.2</v>
      </c>
      <c r="ER230" s="817">
        <v>0.2</v>
      </c>
      <c r="ES230" s="817">
        <v>1.4</v>
      </c>
      <c r="ET230" s="830">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8" t="s">
        <v>1355</v>
      </c>
      <c r="EM231" s="319" t="s">
        <v>1353</v>
      </c>
      <c r="EN231" s="275" t="s">
        <v>1354</v>
      </c>
      <c r="EO231" s="275">
        <v>0</v>
      </c>
      <c r="EP231" s="276">
        <v>80</v>
      </c>
      <c r="EQ231" s="276">
        <v>0</v>
      </c>
      <c r="ER231" s="817">
        <v>0</v>
      </c>
      <c r="ES231" s="277">
        <v>20</v>
      </c>
      <c r="ET231" s="830">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8" t="s">
        <v>1358</v>
      </c>
      <c r="EM232" s="319" t="s">
        <v>1357</v>
      </c>
      <c r="EN232" s="275" t="s">
        <v>305</v>
      </c>
      <c r="EO232" s="387">
        <v>1</v>
      </c>
      <c r="EP232" s="387">
        <v>1</v>
      </c>
      <c r="EQ232" s="277">
        <v>0.5</v>
      </c>
      <c r="ER232" s="817">
        <v>0.2</v>
      </c>
      <c r="ES232" s="817">
        <v>0.2</v>
      </c>
      <c r="ET232" s="830">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8" t="s">
        <v>1362</v>
      </c>
      <c r="EM233" s="829" t="s">
        <v>1360</v>
      </c>
      <c r="EN233" s="274" t="s">
        <v>1361</v>
      </c>
      <c r="EO233" s="387">
        <v>0</v>
      </c>
      <c r="EP233" s="387">
        <v>1</v>
      </c>
      <c r="EQ233" s="276">
        <v>0</v>
      </c>
      <c r="ER233" s="817">
        <v>0.4</v>
      </c>
      <c r="ES233" s="817">
        <v>0.6</v>
      </c>
      <c r="ET233" s="832">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8" t="s">
        <v>1366</v>
      </c>
      <c r="EM234" s="829" t="s">
        <v>1360</v>
      </c>
      <c r="EN234" s="274" t="s">
        <v>1365</v>
      </c>
      <c r="EO234" s="387">
        <v>0</v>
      </c>
      <c r="EP234" s="387">
        <v>1</v>
      </c>
      <c r="EQ234" s="277">
        <v>0.1</v>
      </c>
      <c r="ER234" s="277">
        <v>0.9</v>
      </c>
      <c r="ES234" s="276">
        <v>0</v>
      </c>
      <c r="ET234" s="832">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8" t="s">
        <v>1370</v>
      </c>
      <c r="EM235" s="829" t="s">
        <v>1360</v>
      </c>
      <c r="EN235" s="274" t="s">
        <v>1369</v>
      </c>
      <c r="EO235" s="387">
        <v>0</v>
      </c>
      <c r="EP235" s="387">
        <v>1</v>
      </c>
      <c r="EQ235" s="276">
        <v>0</v>
      </c>
      <c r="ER235" s="276">
        <v>1</v>
      </c>
      <c r="ES235" s="276">
        <v>0</v>
      </c>
      <c r="ET235" s="832">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8" t="s">
        <v>1374</v>
      </c>
      <c r="EM236" s="829" t="s">
        <v>1372</v>
      </c>
      <c r="EN236" s="274" t="s">
        <v>1373</v>
      </c>
      <c r="EO236" s="387">
        <v>0</v>
      </c>
      <c r="EP236" s="813">
        <v>0.3</v>
      </c>
      <c r="EQ236" s="814">
        <v>0.05</v>
      </c>
      <c r="ER236" s="814">
        <v>0.05</v>
      </c>
      <c r="ES236" s="810">
        <v>0.1</v>
      </c>
      <c r="ET236" s="837">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8" t="s">
        <v>1378</v>
      </c>
      <c r="EM237" s="829" t="s">
        <v>1376</v>
      </c>
      <c r="EN237" s="274" t="s">
        <v>1377</v>
      </c>
      <c r="EO237" s="387">
        <v>0</v>
      </c>
      <c r="EP237" s="387">
        <v>1</v>
      </c>
      <c r="EQ237" s="277">
        <v>0.3</v>
      </c>
      <c r="ER237" s="817">
        <v>0</v>
      </c>
      <c r="ES237" s="817">
        <v>0.3</v>
      </c>
      <c r="ET237" s="830">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8" t="s">
        <v>1382</v>
      </c>
      <c r="EM238" s="829" t="s">
        <v>1376</v>
      </c>
      <c r="EN238" s="274" t="s">
        <v>1381</v>
      </c>
      <c r="EO238" s="387">
        <v>0</v>
      </c>
      <c r="EP238" s="387">
        <v>1</v>
      </c>
      <c r="EQ238" s="276">
        <v>0</v>
      </c>
      <c r="ER238" s="816">
        <v>0</v>
      </c>
      <c r="ES238" s="276">
        <v>0</v>
      </c>
      <c r="ET238" s="836">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8" t="s">
        <v>1386</v>
      </c>
      <c r="EM239" s="319" t="s">
        <v>1384</v>
      </c>
      <c r="EN239" s="275" t="s">
        <v>1385</v>
      </c>
      <c r="EO239" s="387">
        <v>1</v>
      </c>
      <c r="EP239" s="843">
        <v>4</v>
      </c>
      <c r="EQ239" s="276">
        <v>1</v>
      </c>
      <c r="ER239" s="276">
        <v>1</v>
      </c>
      <c r="ES239" s="276">
        <v>1</v>
      </c>
      <c r="ET239" s="832">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4" t="s">
        <v>1393</v>
      </c>
      <c r="EM240" s="319" t="s">
        <v>1391</v>
      </c>
      <c r="EN240" s="275" t="s">
        <v>1392</v>
      </c>
      <c r="EO240" s="275">
        <v>0</v>
      </c>
      <c r="EP240" s="275">
        <v>5</v>
      </c>
      <c r="EQ240" s="276">
        <v>1</v>
      </c>
      <c r="ER240" s="816">
        <v>3</v>
      </c>
      <c r="ES240" s="817">
        <v>0.9</v>
      </c>
      <c r="ET240" s="830">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4" t="s">
        <v>1397</v>
      </c>
      <c r="EM241" s="829" t="s">
        <v>1395</v>
      </c>
      <c r="EN241" s="274" t="s">
        <v>1396</v>
      </c>
      <c r="EO241" s="275">
        <v>0</v>
      </c>
      <c r="EP241" s="275">
        <v>1</v>
      </c>
      <c r="EQ241" s="276">
        <v>0</v>
      </c>
      <c r="ER241" s="817">
        <v>0.5</v>
      </c>
      <c r="ES241" s="817">
        <v>0.5</v>
      </c>
      <c r="ET241" s="832">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4" t="s">
        <v>1400</v>
      </c>
      <c r="EM242" s="829" t="s">
        <v>1395</v>
      </c>
      <c r="EN242" s="812" t="s">
        <v>1399</v>
      </c>
      <c r="EO242" s="812">
        <v>5</v>
      </c>
      <c r="EP242" s="812">
        <v>1</v>
      </c>
      <c r="EQ242" s="811">
        <v>0</v>
      </c>
      <c r="ER242" s="817">
        <v>0.2</v>
      </c>
      <c r="ES242" s="817">
        <v>0.8</v>
      </c>
      <c r="ET242" s="842">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4" t="s">
        <v>1404</v>
      </c>
      <c r="EM243" s="319" t="s">
        <v>1402</v>
      </c>
      <c r="EN243" s="275" t="s">
        <v>1403</v>
      </c>
      <c r="EO243" s="689">
        <v>0.01</v>
      </c>
      <c r="EP243" s="654">
        <v>0.5</v>
      </c>
      <c r="EQ243" s="276">
        <v>0</v>
      </c>
      <c r="ER243" s="277">
        <v>0.2</v>
      </c>
      <c r="ES243" s="277">
        <v>0.2</v>
      </c>
      <c r="ET243" s="835">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4" t="s">
        <v>1407</v>
      </c>
      <c r="EM244" s="829" t="s">
        <v>1406</v>
      </c>
      <c r="EN244" s="274" t="s">
        <v>1377</v>
      </c>
      <c r="EO244" s="387">
        <v>0</v>
      </c>
      <c r="EP244" s="387">
        <v>1</v>
      </c>
      <c r="EQ244" s="277">
        <v>0.3</v>
      </c>
      <c r="ER244" s="817">
        <v>0.1</v>
      </c>
      <c r="ES244" s="817">
        <v>0.6</v>
      </c>
      <c r="ET244" s="832">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4" t="s">
        <v>1409</v>
      </c>
      <c r="EM245" s="829" t="s">
        <v>1406</v>
      </c>
      <c r="EN245" s="274" t="s">
        <v>1381</v>
      </c>
      <c r="EO245" s="387">
        <v>0</v>
      </c>
      <c r="EP245" s="387">
        <v>1</v>
      </c>
      <c r="EQ245" s="277">
        <v>0.1</v>
      </c>
      <c r="ER245" s="817">
        <v>0</v>
      </c>
      <c r="ES245" s="817">
        <v>0.2</v>
      </c>
      <c r="ET245" s="830">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4" t="s">
        <v>1413</v>
      </c>
      <c r="EM246" s="829" t="s">
        <v>1411</v>
      </c>
      <c r="EN246" s="274" t="s">
        <v>1412</v>
      </c>
      <c r="EO246" s="654">
        <v>0.4</v>
      </c>
      <c r="EP246" s="387">
        <v>1</v>
      </c>
      <c r="EQ246" s="277">
        <v>0.8</v>
      </c>
      <c r="ER246" s="277">
        <v>0.2</v>
      </c>
      <c r="ES246" s="276">
        <v>0</v>
      </c>
      <c r="ET246" s="832">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4" t="s">
        <v>1417</v>
      </c>
      <c r="EM247" s="829" t="s">
        <v>1411</v>
      </c>
      <c r="EN247" s="274" t="s">
        <v>1416</v>
      </c>
      <c r="EO247" s="387">
        <v>0</v>
      </c>
      <c r="EP247" s="387">
        <v>1</v>
      </c>
      <c r="EQ247" s="276">
        <v>0</v>
      </c>
      <c r="ER247" s="817">
        <v>0.2</v>
      </c>
      <c r="ES247" s="817">
        <v>0.6</v>
      </c>
      <c r="ET247" s="830">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4" t="s">
        <v>1420</v>
      </c>
      <c r="EM248" s="319" t="s">
        <v>1419</v>
      </c>
      <c r="EN248" s="275" t="s">
        <v>1385</v>
      </c>
      <c r="EO248" s="387">
        <v>0</v>
      </c>
      <c r="EP248" s="387">
        <v>4</v>
      </c>
      <c r="EQ248" s="276">
        <v>1</v>
      </c>
      <c r="ER248" s="276">
        <v>1</v>
      </c>
      <c r="ES248" s="276">
        <v>1</v>
      </c>
      <c r="ET248" s="832">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4" t="s">
        <v>1426</v>
      </c>
      <c r="EM249" s="319" t="s">
        <v>1425</v>
      </c>
      <c r="EN249" s="275" t="s">
        <v>1385</v>
      </c>
      <c r="EO249" s="275">
        <v>0</v>
      </c>
      <c r="EP249" s="275">
        <v>4</v>
      </c>
      <c r="EQ249" s="276">
        <v>1</v>
      </c>
      <c r="ER249" s="276">
        <v>1</v>
      </c>
      <c r="ES249" s="276">
        <v>1</v>
      </c>
      <c r="ET249" s="832">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4" t="s">
        <v>1430</v>
      </c>
      <c r="EM250" s="319" t="s">
        <v>1428</v>
      </c>
      <c r="EN250" s="275" t="s">
        <v>1429</v>
      </c>
      <c r="EO250" s="275">
        <v>7</v>
      </c>
      <c r="EP250" s="275">
        <v>3</v>
      </c>
      <c r="EQ250" s="277">
        <v>0.5</v>
      </c>
      <c r="ER250" s="816">
        <v>1</v>
      </c>
      <c r="ES250" s="276">
        <v>1</v>
      </c>
      <c r="ET250" s="830">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4" t="s">
        <v>1434</v>
      </c>
      <c r="EM251" s="319" t="s">
        <v>1432</v>
      </c>
      <c r="EN251" s="275" t="s">
        <v>1433</v>
      </c>
      <c r="EO251" s="275">
        <v>0</v>
      </c>
      <c r="EP251" s="275">
        <v>2</v>
      </c>
      <c r="EQ251" s="276">
        <v>0</v>
      </c>
      <c r="ER251" s="276">
        <v>1</v>
      </c>
      <c r="ES251" s="276">
        <v>1</v>
      </c>
      <c r="ET251" s="832">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0" t="s">
        <v>1440</v>
      </c>
      <c r="EM252" s="829" t="s">
        <v>1438</v>
      </c>
      <c r="EN252" s="274" t="s">
        <v>1439</v>
      </c>
      <c r="EO252" s="275">
        <v>0</v>
      </c>
      <c r="EP252" s="275">
        <v>1</v>
      </c>
      <c r="EQ252" s="276">
        <v>1</v>
      </c>
      <c r="ER252" s="276">
        <v>0</v>
      </c>
      <c r="ES252" s="276">
        <v>0</v>
      </c>
      <c r="ET252" s="832">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0" t="s">
        <v>1443</v>
      </c>
      <c r="EM253" s="829" t="s">
        <v>1438</v>
      </c>
      <c r="EN253" s="274" t="s">
        <v>1442</v>
      </c>
      <c r="EO253" s="275">
        <v>0</v>
      </c>
      <c r="EP253" s="275">
        <v>1</v>
      </c>
      <c r="EQ253" s="276">
        <v>0</v>
      </c>
      <c r="ER253" s="816">
        <v>0</v>
      </c>
      <c r="ES253" s="817">
        <v>0.4</v>
      </c>
      <c r="ET253" s="830">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0" t="s">
        <v>1447</v>
      </c>
      <c r="EM254" s="829" t="s">
        <v>1445</v>
      </c>
      <c r="EN254" s="274" t="s">
        <v>1446</v>
      </c>
      <c r="EO254" s="275">
        <v>0</v>
      </c>
      <c r="EP254" s="275">
        <v>1</v>
      </c>
      <c r="EQ254" s="277">
        <v>0.2</v>
      </c>
      <c r="ER254" s="817">
        <v>0.3</v>
      </c>
      <c r="ES254" s="817">
        <v>0.5</v>
      </c>
      <c r="ET254" s="832">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0" t="s">
        <v>1450</v>
      </c>
      <c r="EM255" s="829" t="s">
        <v>1445</v>
      </c>
      <c r="EN255" s="274" t="s">
        <v>1449</v>
      </c>
      <c r="EO255" s="275">
        <v>0</v>
      </c>
      <c r="EP255" s="275">
        <v>1</v>
      </c>
      <c r="EQ255" s="276">
        <v>0</v>
      </c>
      <c r="ER255" s="816">
        <v>0</v>
      </c>
      <c r="ES255" s="817">
        <v>0.4</v>
      </c>
      <c r="ET255" s="830">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0" t="s">
        <v>1459</v>
      </c>
      <c r="EM256" s="319" t="s">
        <v>1456</v>
      </c>
      <c r="EN256" s="275" t="s">
        <v>1457</v>
      </c>
      <c r="EO256" s="275">
        <v>10</v>
      </c>
      <c r="EP256" s="275">
        <v>100</v>
      </c>
      <c r="EQ256" s="276">
        <v>25</v>
      </c>
      <c r="ER256" s="276">
        <v>25</v>
      </c>
      <c r="ES256" s="276">
        <v>25</v>
      </c>
      <c r="ET256" s="832">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0" t="s">
        <v>1463</v>
      </c>
      <c r="EM257" s="319" t="s">
        <v>1461</v>
      </c>
      <c r="EN257" s="275" t="s">
        <v>1462</v>
      </c>
      <c r="EO257" s="330">
        <v>17</v>
      </c>
      <c r="EP257" s="814">
        <v>100</v>
      </c>
      <c r="EQ257" s="814">
        <v>25</v>
      </c>
      <c r="ER257" s="814">
        <v>25</v>
      </c>
      <c r="ES257" s="814">
        <v>25</v>
      </c>
      <c r="ET257" s="853">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0" t="s">
        <v>1467</v>
      </c>
      <c r="EM258" s="319" t="s">
        <v>1465</v>
      </c>
      <c r="EN258" s="275" t="s">
        <v>1466</v>
      </c>
      <c r="EO258" s="387">
        <v>1</v>
      </c>
      <c r="EP258" s="387">
        <v>2</v>
      </c>
      <c r="EQ258" s="277">
        <v>0.6</v>
      </c>
      <c r="ER258" s="277">
        <v>0.8</v>
      </c>
      <c r="ES258" s="277">
        <v>0.6</v>
      </c>
      <c r="ET258" s="832">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0" t="s">
        <v>1471</v>
      </c>
      <c r="EM259" s="319" t="s">
        <v>1469</v>
      </c>
      <c r="EN259" s="275" t="s">
        <v>1470</v>
      </c>
      <c r="EO259" s="387">
        <v>2</v>
      </c>
      <c r="EP259" s="387">
        <v>2</v>
      </c>
      <c r="EQ259" s="277">
        <v>0.5</v>
      </c>
      <c r="ER259" s="277">
        <v>0.5</v>
      </c>
      <c r="ES259" s="277">
        <v>0.5</v>
      </c>
      <c r="ET259" s="835">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0" t="s">
        <v>1475</v>
      </c>
      <c r="EM260" s="319" t="s">
        <v>1473</v>
      </c>
      <c r="EN260" s="275" t="s">
        <v>1474</v>
      </c>
      <c r="EO260" s="387">
        <v>0</v>
      </c>
      <c r="EP260" s="387">
        <v>1</v>
      </c>
      <c r="EQ260" s="330">
        <v>0.25</v>
      </c>
      <c r="ER260" s="330">
        <v>0.25</v>
      </c>
      <c r="ES260" s="330">
        <v>0.25</v>
      </c>
      <c r="ET260" s="831">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0" t="s">
        <v>1479</v>
      </c>
      <c r="EM261" s="319" t="s">
        <v>1477</v>
      </c>
      <c r="EN261" s="275" t="s">
        <v>1478</v>
      </c>
      <c r="EO261" s="387">
        <v>0</v>
      </c>
      <c r="EP261" s="387">
        <v>2</v>
      </c>
      <c r="EQ261" s="276">
        <v>0</v>
      </c>
      <c r="ER261" s="276">
        <v>1</v>
      </c>
      <c r="ES261" s="277">
        <v>0.5</v>
      </c>
      <c r="ET261" s="835">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0" t="s">
        <v>1483</v>
      </c>
      <c r="EM262" s="319" t="s">
        <v>1481</v>
      </c>
      <c r="EN262" s="275" t="s">
        <v>1482</v>
      </c>
      <c r="EO262" s="387">
        <v>9</v>
      </c>
      <c r="EP262" s="387">
        <v>11</v>
      </c>
      <c r="EQ262" s="330">
        <v>2.75</v>
      </c>
      <c r="ER262" s="330">
        <v>2.75</v>
      </c>
      <c r="ES262" s="330">
        <v>2.75</v>
      </c>
      <c r="ET262" s="831">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4" t="s">
        <v>1489</v>
      </c>
      <c r="EM263" s="319" t="s">
        <v>1487</v>
      </c>
      <c r="EN263" s="275" t="s">
        <v>1488</v>
      </c>
      <c r="EO263" s="275">
        <v>0</v>
      </c>
      <c r="EP263" s="275">
        <v>1</v>
      </c>
      <c r="EQ263" s="330">
        <v>0.25</v>
      </c>
      <c r="ER263" s="330">
        <v>0.25</v>
      </c>
      <c r="ES263" s="330">
        <v>0.25</v>
      </c>
      <c r="ET263" s="831">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4" t="s">
        <v>1493</v>
      </c>
      <c r="EM264" s="319" t="s">
        <v>1491</v>
      </c>
      <c r="EN264" s="275" t="s">
        <v>1492</v>
      </c>
      <c r="EO264" s="275">
        <v>1</v>
      </c>
      <c r="EP264" s="275">
        <v>1</v>
      </c>
      <c r="EQ264" s="330">
        <v>0.25</v>
      </c>
      <c r="ER264" s="330">
        <v>0.25</v>
      </c>
      <c r="ES264" s="330">
        <v>0.25</v>
      </c>
      <c r="ET264" s="831">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4" t="s">
        <v>1497</v>
      </c>
      <c r="EM265" s="319" t="s">
        <v>1495</v>
      </c>
      <c r="EN265" s="275" t="s">
        <v>1496</v>
      </c>
      <c r="EO265" s="387">
        <v>1</v>
      </c>
      <c r="EP265" s="387">
        <v>1</v>
      </c>
      <c r="EQ265" s="276">
        <v>1</v>
      </c>
      <c r="ER265" s="276">
        <v>0</v>
      </c>
      <c r="ES265" s="276">
        <v>0</v>
      </c>
      <c r="ET265" s="832">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4" t="s">
        <v>1501</v>
      </c>
      <c r="EM266" s="319" t="s">
        <v>1499</v>
      </c>
      <c r="EN266" s="275" t="s">
        <v>1500</v>
      </c>
      <c r="EO266" s="387">
        <v>1</v>
      </c>
      <c r="EP266" s="387">
        <v>1</v>
      </c>
      <c r="EQ266" s="276">
        <v>0</v>
      </c>
      <c r="ER266" s="276">
        <v>1</v>
      </c>
      <c r="ES266" s="276">
        <v>0</v>
      </c>
      <c r="ET266" s="832">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4" t="s">
        <v>1505</v>
      </c>
      <c r="EM267" s="319" t="s">
        <v>1503</v>
      </c>
      <c r="EN267" s="275" t="s">
        <v>1504</v>
      </c>
      <c r="EO267" s="387">
        <v>0</v>
      </c>
      <c r="EP267" s="387">
        <v>1</v>
      </c>
      <c r="EQ267" s="276">
        <v>0</v>
      </c>
      <c r="ER267" s="276">
        <v>0</v>
      </c>
      <c r="ES267" s="277">
        <v>0.5</v>
      </c>
      <c r="ET267" s="835">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4" t="s">
        <v>1509</v>
      </c>
      <c r="EM268" s="319" t="s">
        <v>1507</v>
      </c>
      <c r="EN268" s="275" t="s">
        <v>1508</v>
      </c>
      <c r="EO268" s="387">
        <v>0</v>
      </c>
      <c r="EP268" s="387">
        <v>1</v>
      </c>
      <c r="EQ268" s="277">
        <v>0.3</v>
      </c>
      <c r="ER268" s="277">
        <v>0</v>
      </c>
      <c r="ES268" s="277">
        <v>0.3</v>
      </c>
      <c r="ET268" s="835">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8" t="s">
        <v>1514</v>
      </c>
      <c r="EM269" s="319" t="s">
        <v>1513</v>
      </c>
      <c r="EN269" s="275" t="s">
        <v>1488</v>
      </c>
      <c r="EO269" s="275">
        <v>0</v>
      </c>
      <c r="EP269" s="275">
        <v>1</v>
      </c>
      <c r="EQ269" s="330">
        <v>0.25</v>
      </c>
      <c r="ER269" s="330">
        <v>0.25</v>
      </c>
      <c r="ES269" s="330">
        <v>0.25</v>
      </c>
      <c r="ET269" s="831">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4" t="s">
        <v>1518</v>
      </c>
      <c r="EM270" s="319" t="s">
        <v>1516</v>
      </c>
      <c r="EN270" s="275" t="s">
        <v>1517</v>
      </c>
      <c r="EO270" s="275">
        <v>5</v>
      </c>
      <c r="EP270" s="275">
        <v>10</v>
      </c>
      <c r="EQ270" s="276">
        <v>0</v>
      </c>
      <c r="ER270" s="276">
        <v>5</v>
      </c>
      <c r="ES270" s="816">
        <v>3</v>
      </c>
      <c r="ET270" s="836">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4" t="s">
        <v>1522</v>
      </c>
      <c r="EM271" s="319" t="s">
        <v>1520</v>
      </c>
      <c r="EN271" s="275" t="s">
        <v>1521</v>
      </c>
      <c r="EO271" s="275">
        <v>1</v>
      </c>
      <c r="EP271" s="275">
        <v>2</v>
      </c>
      <c r="EQ271" s="277">
        <v>0.3</v>
      </c>
      <c r="ER271" s="277">
        <v>0.3</v>
      </c>
      <c r="ES271" s="277">
        <v>1.1000000000000001</v>
      </c>
      <c r="ET271" s="835">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0" t="s">
        <v>1528</v>
      </c>
      <c r="EM272" s="319" t="s">
        <v>1526</v>
      </c>
      <c r="EN272" s="275" t="s">
        <v>1527</v>
      </c>
      <c r="EO272" s="275">
        <v>0</v>
      </c>
      <c r="EP272" s="275">
        <v>1</v>
      </c>
      <c r="EQ272" s="330">
        <v>0.25</v>
      </c>
      <c r="ER272" s="330">
        <v>0.25</v>
      </c>
      <c r="ES272" s="330">
        <v>0.25</v>
      </c>
      <c r="ET272" s="831">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0" t="s">
        <v>1532</v>
      </c>
      <c r="EM273" s="319" t="s">
        <v>1530</v>
      </c>
      <c r="EN273" s="275" t="s">
        <v>1531</v>
      </c>
      <c r="EO273" s="275">
        <v>1</v>
      </c>
      <c r="EP273" s="275">
        <v>3</v>
      </c>
      <c r="EQ273" s="276">
        <v>0</v>
      </c>
      <c r="ER273" s="276">
        <v>1</v>
      </c>
      <c r="ES273" s="276">
        <v>1</v>
      </c>
      <c r="ET273" s="832">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0" t="s">
        <v>1535</v>
      </c>
      <c r="EM274" s="319" t="s">
        <v>1534</v>
      </c>
      <c r="EN274" s="275" t="s">
        <v>1488</v>
      </c>
      <c r="EO274" s="275">
        <v>0</v>
      </c>
      <c r="EP274" s="275">
        <v>1</v>
      </c>
      <c r="EQ274" s="276">
        <v>0</v>
      </c>
      <c r="ER274" s="277">
        <v>0.5</v>
      </c>
      <c r="ES274" s="277">
        <v>0</v>
      </c>
      <c r="ET274" s="835">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4" t="s">
        <v>1542</v>
      </c>
      <c r="EM275" s="319" t="s">
        <v>1540</v>
      </c>
      <c r="EN275" s="275" t="s">
        <v>1541</v>
      </c>
      <c r="EO275" s="275">
        <v>0</v>
      </c>
      <c r="EP275" s="275">
        <v>1</v>
      </c>
      <c r="EQ275" s="276">
        <v>0</v>
      </c>
      <c r="ER275" s="276">
        <v>1</v>
      </c>
      <c r="ES275" s="276">
        <v>0</v>
      </c>
      <c r="ET275" s="832">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4" t="s">
        <v>1546</v>
      </c>
      <c r="EM276" s="319" t="s">
        <v>1544</v>
      </c>
      <c r="EN276" s="275" t="s">
        <v>1545</v>
      </c>
      <c r="EO276" s="275">
        <v>1</v>
      </c>
      <c r="EP276" s="275">
        <v>1</v>
      </c>
      <c r="EQ276" s="330">
        <v>0.25</v>
      </c>
      <c r="ER276" s="330">
        <v>0.75</v>
      </c>
      <c r="ES276" s="276">
        <v>0</v>
      </c>
      <c r="ET276" s="832">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4" t="s">
        <v>1549</v>
      </c>
      <c r="EM277" s="319" t="s">
        <v>1548</v>
      </c>
      <c r="EN277" s="275" t="s">
        <v>1539</v>
      </c>
      <c r="EO277" s="275">
        <v>2</v>
      </c>
      <c r="EP277" s="275">
        <v>4</v>
      </c>
      <c r="EQ277" s="276">
        <v>1</v>
      </c>
      <c r="ER277" s="276">
        <v>1</v>
      </c>
      <c r="ES277" s="276">
        <v>1</v>
      </c>
      <c r="ET277" s="832">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4" t="s">
        <v>1553</v>
      </c>
      <c r="EM278" s="319" t="s">
        <v>1551</v>
      </c>
      <c r="EN278" s="275" t="s">
        <v>1552</v>
      </c>
      <c r="EO278" s="275">
        <v>0</v>
      </c>
      <c r="EP278" s="275">
        <v>1</v>
      </c>
      <c r="EQ278" s="276">
        <v>0</v>
      </c>
      <c r="ER278" s="330">
        <v>0.56999999999999995</v>
      </c>
      <c r="ES278" s="277">
        <v>0.2</v>
      </c>
      <c r="ET278" s="831">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4" t="s">
        <v>1557</v>
      </c>
      <c r="EM279" s="319" t="s">
        <v>1555</v>
      </c>
      <c r="EN279" s="275" t="s">
        <v>1556</v>
      </c>
      <c r="EO279" s="275">
        <v>0</v>
      </c>
      <c r="EP279" s="491">
        <v>50</v>
      </c>
      <c r="EQ279" s="811">
        <v>0</v>
      </c>
      <c r="ER279" s="814">
        <v>10</v>
      </c>
      <c r="ES279" s="814">
        <v>20</v>
      </c>
      <c r="ET279" s="853">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4" t="s">
        <v>1561</v>
      </c>
      <c r="EM280" s="319" t="s">
        <v>1559</v>
      </c>
      <c r="EN280" s="275" t="s">
        <v>1560</v>
      </c>
      <c r="EO280" s="275">
        <v>0</v>
      </c>
      <c r="EP280" s="330">
        <v>100</v>
      </c>
      <c r="EQ280" s="330">
        <v>17</v>
      </c>
      <c r="ER280" s="277">
        <v>50</v>
      </c>
      <c r="ES280" s="330">
        <v>17</v>
      </c>
      <c r="ET280" s="831">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4" t="s">
        <v>1568</v>
      </c>
      <c r="EM281" s="319" t="s">
        <v>1566</v>
      </c>
      <c r="EN281" s="275" t="s">
        <v>1567</v>
      </c>
      <c r="EO281" s="275">
        <v>32</v>
      </c>
      <c r="EP281" s="275">
        <v>32</v>
      </c>
      <c r="EQ281" s="276">
        <v>32</v>
      </c>
      <c r="ER281" s="276">
        <v>32</v>
      </c>
      <c r="ES281" s="276">
        <v>32</v>
      </c>
      <c r="ET281" s="832">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4" t="s">
        <v>1572</v>
      </c>
      <c r="EM282" s="319" t="s">
        <v>1570</v>
      </c>
      <c r="EN282" s="275" t="s">
        <v>1571</v>
      </c>
      <c r="EO282" s="649">
        <v>4</v>
      </c>
      <c r="EP282" s="812">
        <v>5</v>
      </c>
      <c r="EQ282" s="811">
        <v>1</v>
      </c>
      <c r="ER282" s="811">
        <v>1</v>
      </c>
      <c r="ES282" s="811">
        <v>2</v>
      </c>
      <c r="ET282" s="842">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0" t="s">
        <v>1579</v>
      </c>
      <c r="EM283" s="319" t="s">
        <v>1576</v>
      </c>
      <c r="EN283" s="275" t="s">
        <v>1577</v>
      </c>
      <c r="EO283" s="275">
        <v>1</v>
      </c>
      <c r="EP283" s="275">
        <v>1</v>
      </c>
      <c r="EQ283" s="277">
        <v>0.5</v>
      </c>
      <c r="ER283" s="817">
        <v>0</v>
      </c>
      <c r="ES283" s="276">
        <v>0</v>
      </c>
      <c r="ET283" s="830">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0" t="s">
        <v>1582</v>
      </c>
      <c r="EM284" s="319" t="s">
        <v>1576</v>
      </c>
      <c r="EN284" s="275" t="s">
        <v>1581</v>
      </c>
      <c r="EO284" s="275">
        <v>1</v>
      </c>
      <c r="EP284" s="812">
        <v>1</v>
      </c>
      <c r="EQ284" s="811">
        <v>0</v>
      </c>
      <c r="ER284" s="816">
        <v>0</v>
      </c>
      <c r="ES284" s="811">
        <v>0</v>
      </c>
      <c r="ET284" s="836">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0" t="s">
        <v>1586</v>
      </c>
      <c r="EM285" s="829" t="s">
        <v>1584</v>
      </c>
      <c r="EN285" s="274" t="s">
        <v>1585</v>
      </c>
      <c r="EO285" s="654">
        <v>0.5</v>
      </c>
      <c r="EP285" s="387">
        <v>1</v>
      </c>
      <c r="EQ285" s="276">
        <v>0</v>
      </c>
      <c r="ER285" s="277">
        <v>0.5</v>
      </c>
      <c r="ES285" s="330">
        <v>0.25</v>
      </c>
      <c r="ET285" s="831">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0" t="s">
        <v>1589</v>
      </c>
      <c r="EM286" s="829" t="s">
        <v>1584</v>
      </c>
      <c r="EN286" s="274" t="s">
        <v>1588</v>
      </c>
      <c r="EO286" s="275">
        <v>0.7</v>
      </c>
      <c r="EP286" s="275">
        <v>1</v>
      </c>
      <c r="EQ286" s="277">
        <v>0.5</v>
      </c>
      <c r="ER286" s="818">
        <v>0.25</v>
      </c>
      <c r="ES286" s="818">
        <v>0.25</v>
      </c>
      <c r="ET286" s="832">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0" t="s">
        <v>1592</v>
      </c>
      <c r="EM287" s="319" t="s">
        <v>1591</v>
      </c>
      <c r="EN287" s="275" t="s">
        <v>1531</v>
      </c>
      <c r="EO287" s="654">
        <v>0.5</v>
      </c>
      <c r="EP287" s="387">
        <v>1</v>
      </c>
      <c r="EQ287" s="330">
        <v>0.25</v>
      </c>
      <c r="ER287" s="330">
        <v>0.25</v>
      </c>
      <c r="ES287" s="330">
        <v>0.25</v>
      </c>
      <c r="ET287" s="831">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0" t="s">
        <v>1596</v>
      </c>
      <c r="EM288" s="829" t="s">
        <v>1594</v>
      </c>
      <c r="EN288" s="274" t="s">
        <v>1595</v>
      </c>
      <c r="EO288" s="387">
        <v>1</v>
      </c>
      <c r="EP288" s="387">
        <v>4</v>
      </c>
      <c r="EQ288" s="276">
        <v>1</v>
      </c>
      <c r="ER288" s="276">
        <v>1</v>
      </c>
      <c r="ES288" s="276">
        <v>1</v>
      </c>
      <c r="ET288" s="832">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0" t="s">
        <v>1599</v>
      </c>
      <c r="EM289" s="829" t="s">
        <v>1594</v>
      </c>
      <c r="EN289" s="274" t="s">
        <v>1598</v>
      </c>
      <c r="EO289" s="387">
        <v>1</v>
      </c>
      <c r="EP289" s="387">
        <v>4</v>
      </c>
      <c r="EQ289" s="276">
        <v>1</v>
      </c>
      <c r="ER289" s="276">
        <v>1</v>
      </c>
      <c r="ES289" s="276">
        <v>1</v>
      </c>
      <c r="ET289" s="832">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0" t="s">
        <v>1603</v>
      </c>
      <c r="EM290" s="829" t="s">
        <v>1601</v>
      </c>
      <c r="EN290" s="274" t="s">
        <v>1602</v>
      </c>
      <c r="EO290" s="387">
        <v>1</v>
      </c>
      <c r="EP290" s="387">
        <v>4</v>
      </c>
      <c r="EQ290" s="276">
        <v>1</v>
      </c>
      <c r="ER290" s="276">
        <v>1</v>
      </c>
      <c r="ES290" s="276">
        <v>1</v>
      </c>
      <c r="ET290" s="832">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0" t="s">
        <v>1606</v>
      </c>
      <c r="EM291" s="829" t="s">
        <v>1601</v>
      </c>
      <c r="EN291" s="274" t="s">
        <v>1605</v>
      </c>
      <c r="EO291" s="387">
        <v>1</v>
      </c>
      <c r="EP291" s="387">
        <v>4</v>
      </c>
      <c r="EQ291" s="276">
        <v>1</v>
      </c>
      <c r="ER291" s="276">
        <v>1</v>
      </c>
      <c r="ES291" s="276">
        <v>1</v>
      </c>
      <c r="ET291" s="832">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0" t="s">
        <v>1610</v>
      </c>
      <c r="EM292" s="829" t="s">
        <v>1608</v>
      </c>
      <c r="EN292" s="274" t="s">
        <v>1609</v>
      </c>
      <c r="EO292" s="654">
        <v>0.5</v>
      </c>
      <c r="EP292" s="387">
        <v>1</v>
      </c>
      <c r="EQ292" s="330">
        <v>0.25</v>
      </c>
      <c r="ER292" s="330">
        <v>0.25</v>
      </c>
      <c r="ES292" s="330">
        <v>0.25</v>
      </c>
      <c r="ET292" s="831">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0" t="s">
        <v>1614</v>
      </c>
      <c r="EM293" s="829" t="s">
        <v>1612</v>
      </c>
      <c r="EN293" s="274" t="s">
        <v>1613</v>
      </c>
      <c r="EO293" s="654">
        <v>0.5</v>
      </c>
      <c r="EP293" s="387">
        <v>1</v>
      </c>
      <c r="EQ293" s="330">
        <v>0.25</v>
      </c>
      <c r="ER293" s="330">
        <v>0.25</v>
      </c>
      <c r="ES293" s="330">
        <v>0.25</v>
      </c>
      <c r="ET293" s="831">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0" t="s">
        <v>1618</v>
      </c>
      <c r="EM294" s="319" t="s">
        <v>1616</v>
      </c>
      <c r="EN294" s="275" t="s">
        <v>1617</v>
      </c>
      <c r="EO294" s="387">
        <v>0</v>
      </c>
      <c r="EP294" s="387">
        <v>1</v>
      </c>
      <c r="EQ294" s="276">
        <v>0</v>
      </c>
      <c r="ER294" s="276">
        <v>1</v>
      </c>
      <c r="ES294" s="276">
        <v>0</v>
      </c>
      <c r="ET294" s="832">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0" t="s">
        <v>1624</v>
      </c>
      <c r="EM295" s="319" t="s">
        <v>1622</v>
      </c>
      <c r="EN295" s="275" t="s">
        <v>1621</v>
      </c>
      <c r="EO295" s="275">
        <v>0</v>
      </c>
      <c r="EP295" s="275">
        <v>1</v>
      </c>
      <c r="EQ295" s="330">
        <v>0.25</v>
      </c>
      <c r="ER295" s="330">
        <v>0.25</v>
      </c>
      <c r="ES295" s="330">
        <v>0.25</v>
      </c>
      <c r="ET295" s="831">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0" t="s">
        <v>1628</v>
      </c>
      <c r="EM296" s="319" t="s">
        <v>1626</v>
      </c>
      <c r="EN296" s="275" t="s">
        <v>1627</v>
      </c>
      <c r="EO296" s="387">
        <v>0</v>
      </c>
      <c r="EP296" s="387">
        <v>1</v>
      </c>
      <c r="EQ296" s="330">
        <v>0.25</v>
      </c>
      <c r="ER296" s="330">
        <v>0.25</v>
      </c>
      <c r="ES296" s="330">
        <v>0.25</v>
      </c>
      <c r="ET296" s="831">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4" t="s">
        <v>1634</v>
      </c>
      <c r="EM297" s="319" t="s">
        <v>1632</v>
      </c>
      <c r="EN297" s="275" t="s">
        <v>1633</v>
      </c>
      <c r="EO297" s="275">
        <v>1</v>
      </c>
      <c r="EP297" s="275">
        <v>1</v>
      </c>
      <c r="EQ297" s="330">
        <v>1</v>
      </c>
      <c r="ER297" s="330">
        <v>1</v>
      </c>
      <c r="ES297" s="330">
        <v>1</v>
      </c>
      <c r="ET297" s="831">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4" t="s">
        <v>1638</v>
      </c>
      <c r="EM298" s="319" t="s">
        <v>1636</v>
      </c>
      <c r="EN298" s="275" t="s">
        <v>1637</v>
      </c>
      <c r="EO298" s="275">
        <v>198</v>
      </c>
      <c r="EP298" s="275">
        <v>230</v>
      </c>
      <c r="EQ298" s="276">
        <v>50</v>
      </c>
      <c r="ER298" s="276">
        <v>60</v>
      </c>
      <c r="ES298" s="276">
        <v>60</v>
      </c>
      <c r="ET298" s="832">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0" t="s">
        <v>1646</v>
      </c>
      <c r="EM299" s="319" t="s">
        <v>1643</v>
      </c>
      <c r="EN299" s="275" t="s">
        <v>1644</v>
      </c>
      <c r="EO299" s="275">
        <v>1</v>
      </c>
      <c r="EP299" s="275">
        <v>1</v>
      </c>
      <c r="EQ299" s="276">
        <v>1</v>
      </c>
      <c r="ER299" s="276">
        <v>0</v>
      </c>
      <c r="ES299" s="276">
        <v>0</v>
      </c>
      <c r="ET299" s="832">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0" t="s">
        <v>1650</v>
      </c>
      <c r="EM300" s="319" t="s">
        <v>1648</v>
      </c>
      <c r="EN300" s="275" t="s">
        <v>1649</v>
      </c>
      <c r="EO300" s="275">
        <v>0</v>
      </c>
      <c r="EP300" s="275">
        <v>1</v>
      </c>
      <c r="EQ300" s="330">
        <v>0.25</v>
      </c>
      <c r="ER300" s="330">
        <v>0.25</v>
      </c>
      <c r="ES300" s="330">
        <v>0.25</v>
      </c>
      <c r="ET300" s="831">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0" t="s">
        <v>1654</v>
      </c>
      <c r="EM301" s="319" t="s">
        <v>1652</v>
      </c>
      <c r="EN301" s="275" t="s">
        <v>1653</v>
      </c>
      <c r="EO301" s="275">
        <v>3500</v>
      </c>
      <c r="EP301" s="275">
        <v>1500</v>
      </c>
      <c r="EQ301" s="811">
        <v>3000</v>
      </c>
      <c r="ER301" s="811">
        <v>2500</v>
      </c>
      <c r="ES301" s="811">
        <v>2000</v>
      </c>
      <c r="ET301" s="842">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0" t="s">
        <v>1658</v>
      </c>
      <c r="EM302" s="319" t="s">
        <v>1656</v>
      </c>
      <c r="EN302" s="275" t="s">
        <v>1657</v>
      </c>
      <c r="EO302" s="275">
        <v>1</v>
      </c>
      <c r="EP302" s="275">
        <v>1</v>
      </c>
      <c r="EQ302" s="330">
        <v>0.25</v>
      </c>
      <c r="ER302" s="330">
        <v>0.25</v>
      </c>
      <c r="ES302" s="330">
        <v>0.25</v>
      </c>
      <c r="ET302" s="831">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0" t="s">
        <v>1662</v>
      </c>
      <c r="EM303" s="319" t="s">
        <v>1660</v>
      </c>
      <c r="EN303" s="275" t="s">
        <v>1661</v>
      </c>
      <c r="EO303" s="275">
        <v>0</v>
      </c>
      <c r="EP303" s="275">
        <v>1</v>
      </c>
      <c r="EQ303" s="330">
        <v>0.25</v>
      </c>
      <c r="ER303" s="330">
        <v>0.25</v>
      </c>
      <c r="ES303" s="330">
        <v>0.25</v>
      </c>
      <c r="ET303" s="831">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4" t="s">
        <v>1666</v>
      </c>
      <c r="EM304" s="855" t="s">
        <v>1664</v>
      </c>
      <c r="EN304" s="856" t="s">
        <v>1665</v>
      </c>
      <c r="EO304" s="857">
        <v>2</v>
      </c>
      <c r="EP304" s="857">
        <v>3</v>
      </c>
      <c r="EQ304" s="858">
        <v>0.75</v>
      </c>
      <c r="ER304" s="858">
        <v>0.75</v>
      </c>
      <c r="ES304" s="858">
        <v>0.75</v>
      </c>
      <c r="ET304" s="859">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V4IR0wXxHaybMgMsWx61eRxEWE2VFvfB7j/Vu/bS5V/CZ68TAcAW6ApD4M98hcFTH+cTFc8SyPhaFg9CSDdjWQ==" saltValue="go7erIvynIot5PEmfCsXg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12" activePane="bottomLeft" state="frozen"/>
      <selection pane="bottomLeft" activeCell="C20" sqref="C20"/>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71" t="s">
        <v>1715</v>
      </c>
      <c r="B3" s="872" t="s">
        <v>1716</v>
      </c>
      <c r="C3" s="873" t="s">
        <v>1717</v>
      </c>
      <c r="E3" s="211" t="str">
        <f>+CONCATENATE(C3," - ",B3)</f>
        <v>WALFRANDO ADOLFO FORERO BEJARANO - ALCALDE MUNICPAL</v>
      </c>
    </row>
    <row r="4" spans="1:5" ht="30" x14ac:dyDescent="0.25">
      <c r="A4" s="871" t="s">
        <v>1718</v>
      </c>
      <c r="B4" s="872" t="s">
        <v>1719</v>
      </c>
      <c r="C4" s="873" t="s">
        <v>1720</v>
      </c>
      <c r="E4" s="211" t="str">
        <f t="shared" ref="E4:E44" si="0">+CONCATENATE(C4," - ",B4)</f>
        <v>MARLA PATRICIA BARBOSA PALLARES - JEFE OFICINA JURÍDICA Y DE CONTRATACIÓN</v>
      </c>
    </row>
    <row r="5" spans="1:5" ht="30" x14ac:dyDescent="0.25">
      <c r="A5" s="871" t="s">
        <v>1721</v>
      </c>
      <c r="B5" s="872" t="s">
        <v>1722</v>
      </c>
      <c r="C5" s="873" t="s">
        <v>1723</v>
      </c>
      <c r="E5" s="211" t="str">
        <f t="shared" si="0"/>
        <v>LILIANA FERNANDA LÓPEZ RIVEROS - JEFE DE CONTROL INTERNO</v>
      </c>
    </row>
    <row r="6" spans="1:5" ht="30" x14ac:dyDescent="0.25">
      <c r="A6" s="871" t="s">
        <v>1724</v>
      </c>
      <c r="B6" s="872" t="s">
        <v>1725</v>
      </c>
      <c r="C6" s="873" t="s">
        <v>1726</v>
      </c>
      <c r="E6" s="211" t="str">
        <f t="shared" si="0"/>
        <v>LUIS ARMANDO SUÁREZ MORENO - SECRETARIO DE GOBIERNO</v>
      </c>
    </row>
    <row r="7" spans="1:5" ht="42.75" x14ac:dyDescent="0.25">
      <c r="A7" s="871" t="s">
        <v>1727</v>
      </c>
      <c r="B7" s="872" t="s">
        <v>1728</v>
      </c>
      <c r="C7" s="873" t="s">
        <v>1729</v>
      </c>
      <c r="E7" s="211" t="str">
        <f t="shared" si="0"/>
        <v>MARTHA LUCÍA FARIAS VILLARRAGA - SECRETARIA DE DESARROLLO ADMINISTRATIVO</v>
      </c>
    </row>
    <row r="8" spans="1:5" ht="42.75" x14ac:dyDescent="0.25">
      <c r="A8" s="871" t="s">
        <v>1916</v>
      </c>
      <c r="B8" s="872" t="s">
        <v>1915</v>
      </c>
      <c r="C8" s="873" t="s">
        <v>1730</v>
      </c>
      <c r="E8" s="211" t="str">
        <f t="shared" si="0"/>
        <v>LUZ EMILCE MAMBUSCAY LÓPEZ - SECRETARIA DESARROLLO ECONÓMICO</v>
      </c>
    </row>
    <row r="9" spans="1:5" ht="42.75" x14ac:dyDescent="0.25">
      <c r="A9" s="871" t="s">
        <v>1731</v>
      </c>
      <c r="B9" s="872" t="s">
        <v>1732</v>
      </c>
      <c r="C9" s="873" t="s">
        <v>1733</v>
      </c>
      <c r="E9" s="211" t="str">
        <f t="shared" si="0"/>
        <v>LINETH MAGALY VÁSQUEZ ROCHA - SECRETARIA DE DESARROLLO E INTEGRACIÓN SOCIAL</v>
      </c>
    </row>
    <row r="10" spans="1:5" ht="30" x14ac:dyDescent="0.25">
      <c r="A10" s="871" t="s">
        <v>1734</v>
      </c>
      <c r="B10" s="872" t="s">
        <v>1914</v>
      </c>
      <c r="C10" s="873" t="s">
        <v>1913</v>
      </c>
      <c r="E10" s="211" t="str">
        <f t="shared" si="0"/>
        <v>CARLOS JULIÁN NAVAS MARTÍNEZ - SECRETARIO DEL AMBIENTE</v>
      </c>
    </row>
    <row r="11" spans="1:5" ht="30" x14ac:dyDescent="0.25">
      <c r="A11" s="871" t="s">
        <v>1735</v>
      </c>
      <c r="B11" s="872" t="s">
        <v>1736</v>
      </c>
      <c r="C11" s="873" t="s">
        <v>1737</v>
      </c>
      <c r="E11" s="211" t="str">
        <f t="shared" si="0"/>
        <v>CÉSAR ORLANDO CHAPETÓN MARTÍNEZ  - SECRETARIO DE PLANEACIÓN</v>
      </c>
    </row>
    <row r="12" spans="1:5" x14ac:dyDescent="0.25">
      <c r="A12" s="871" t="s">
        <v>1738</v>
      </c>
      <c r="B12" s="872" t="s">
        <v>1739</v>
      </c>
      <c r="C12" s="873" t="s">
        <v>1740</v>
      </c>
      <c r="E12" s="211" t="str">
        <f t="shared" si="0"/>
        <v>WILMAN CONTRERAS MATEUS - SECRETARIO DE SALUD</v>
      </c>
    </row>
    <row r="13" spans="1:5" ht="30" x14ac:dyDescent="0.25">
      <c r="A13" s="874" t="s">
        <v>1741</v>
      </c>
      <c r="B13" s="872" t="s">
        <v>1742</v>
      </c>
      <c r="C13" s="873" t="s">
        <v>1743</v>
      </c>
      <c r="E13" s="211" t="str">
        <f t="shared" si="0"/>
        <v>SANDRA PATRICIA GARAVITO MORENO - SECRETARIA DE EDUCACIÓN</v>
      </c>
    </row>
    <row r="14" spans="1:5" ht="30" x14ac:dyDescent="0.25">
      <c r="A14" s="871" t="s">
        <v>1744</v>
      </c>
      <c r="B14" s="872" t="s">
        <v>1745</v>
      </c>
      <c r="C14" s="873" t="s">
        <v>1746</v>
      </c>
      <c r="E14" s="211" t="str">
        <f t="shared" si="0"/>
        <v>RAFAEL ANTONIO RIVERA GÓMEZ - SECRETARIO DE INFRAESTRUCTURA</v>
      </c>
    </row>
    <row r="15" spans="1:5" ht="30" x14ac:dyDescent="0.25">
      <c r="A15" s="871" t="s">
        <v>1747</v>
      </c>
      <c r="B15" s="872" t="s">
        <v>1748</v>
      </c>
      <c r="C15" s="873" t="s">
        <v>1749</v>
      </c>
      <c r="E15" s="211" t="str">
        <f t="shared" si="0"/>
        <v>MIGUEL ALEJANDRO RICO SUAREZ - SECRETARIO DE HACIENDA</v>
      </c>
    </row>
    <row r="16" spans="1:5" ht="42.75" x14ac:dyDescent="0.25">
      <c r="A16" s="871" t="s">
        <v>1750</v>
      </c>
      <c r="B16" s="872" t="s">
        <v>1751</v>
      </c>
      <c r="C16" s="873" t="s">
        <v>1752</v>
      </c>
      <c r="E16" s="211" t="str">
        <f t="shared" si="0"/>
        <v>JOHNNY FERNEY PÉREZ QUINCHE - SECRETARIO DE CULTURA Y PATRIMONIO</v>
      </c>
    </row>
    <row r="17" spans="1:5" ht="30" x14ac:dyDescent="0.25">
      <c r="A17" s="871" t="s">
        <v>1753</v>
      </c>
      <c r="B17" s="872" t="s">
        <v>1754</v>
      </c>
      <c r="C17" s="873" t="s">
        <v>1755</v>
      </c>
      <c r="E17" s="211" t="str">
        <f t="shared" si="0"/>
        <v>ANGELA PATRICIA NAVARRO LÓPEZ - JEFE DE COMUNICACIONES</v>
      </c>
    </row>
    <row r="18" spans="1:5" ht="57" x14ac:dyDescent="0.25">
      <c r="A18" s="871" t="s">
        <v>1756</v>
      </c>
      <c r="B18" s="872" t="s">
        <v>1757</v>
      </c>
      <c r="C18" s="873" t="s">
        <v>1758</v>
      </c>
      <c r="E18" s="211" t="str">
        <f t="shared" si="0"/>
        <v>HENRY HERNAN PRIETO VALBUENA - DIRECTOR EJECUTIVO INSTITUTO DE RECREACIÓN Y DEPORTE</v>
      </c>
    </row>
    <row r="19" spans="1:5" ht="30" x14ac:dyDescent="0.25">
      <c r="A19" s="871" t="s">
        <v>1759</v>
      </c>
      <c r="B19" s="872" t="s">
        <v>1760</v>
      </c>
      <c r="C19" s="873" t="s">
        <v>1959</v>
      </c>
      <c r="E19" s="211" t="str">
        <f t="shared" si="0"/>
        <v xml:space="preserve">ELVA JEANNETTE CUEVAS BAUTISTA - GERENTE EMPRESA DE SERVICIOS PÚBLICOS </v>
      </c>
    </row>
    <row r="20" spans="1:5" ht="15.75" x14ac:dyDescent="0.25">
      <c r="A20" s="875"/>
      <c r="B20" s="876"/>
      <c r="C20" s="877"/>
      <c r="E20" s="211" t="str">
        <f t="shared" si="0"/>
        <v xml:space="preserve"> - </v>
      </c>
    </row>
    <row r="21" spans="1:5" ht="15.75" x14ac:dyDescent="0.25">
      <c r="A21" s="875"/>
      <c r="B21" s="876"/>
      <c r="C21" s="877"/>
      <c r="E21" s="211" t="str">
        <f t="shared" si="0"/>
        <v xml:space="preserve"> - </v>
      </c>
    </row>
    <row r="22" spans="1:5" ht="15.75" x14ac:dyDescent="0.25">
      <c r="A22" s="875"/>
      <c r="B22" s="876"/>
      <c r="C22" s="877"/>
      <c r="E22" s="211" t="str">
        <f t="shared" si="0"/>
        <v xml:space="preserve"> - </v>
      </c>
    </row>
    <row r="23" spans="1:5" ht="15.75" x14ac:dyDescent="0.25">
      <c r="A23" s="875"/>
      <c r="B23" s="876"/>
      <c r="C23" s="877"/>
      <c r="E23" s="211" t="str">
        <f t="shared" si="0"/>
        <v xml:space="preserve"> - </v>
      </c>
    </row>
    <row r="24" spans="1:5" ht="15.75" x14ac:dyDescent="0.25">
      <c r="A24" s="875"/>
      <c r="B24" s="876"/>
      <c r="C24" s="877"/>
      <c r="E24" s="211" t="str">
        <f t="shared" si="0"/>
        <v xml:space="preserve"> - </v>
      </c>
    </row>
    <row r="25" spans="1:5" ht="15.75" x14ac:dyDescent="0.25">
      <c r="A25" s="875"/>
      <c r="B25" s="876"/>
      <c r="C25" s="877"/>
      <c r="E25" s="211" t="str">
        <f t="shared" si="0"/>
        <v xml:space="preserve"> - </v>
      </c>
    </row>
    <row r="26" spans="1:5" ht="15.75" x14ac:dyDescent="0.25">
      <c r="A26" s="875"/>
      <c r="B26" s="876"/>
      <c r="C26" s="877"/>
      <c r="E26" s="211" t="str">
        <f t="shared" si="0"/>
        <v xml:space="preserve"> - </v>
      </c>
    </row>
    <row r="27" spans="1:5" ht="15.75" x14ac:dyDescent="0.25">
      <c r="A27" s="875"/>
      <c r="B27" s="876"/>
      <c r="C27" s="877"/>
      <c r="E27" s="211" t="str">
        <f t="shared" si="0"/>
        <v xml:space="preserve"> - </v>
      </c>
    </row>
    <row r="28" spans="1:5" ht="15.75" x14ac:dyDescent="0.25">
      <c r="A28" s="875"/>
      <c r="B28" s="876"/>
      <c r="C28" s="877"/>
      <c r="E28" s="211" t="str">
        <f t="shared" si="0"/>
        <v xml:space="preserve"> - </v>
      </c>
    </row>
    <row r="29" spans="1:5" ht="15.75" x14ac:dyDescent="0.25">
      <c r="A29" s="875"/>
      <c r="B29" s="876"/>
      <c r="C29" s="877"/>
      <c r="E29" s="211" t="str">
        <f t="shared" si="0"/>
        <v xml:space="preserve"> - </v>
      </c>
    </row>
    <row r="30" spans="1:5" x14ac:dyDescent="0.25">
      <c r="A30" s="878"/>
      <c r="B30" s="879"/>
      <c r="C30" s="880"/>
      <c r="E30" s="211" t="str">
        <f t="shared" si="0"/>
        <v xml:space="preserve"> - </v>
      </c>
    </row>
    <row r="31" spans="1:5" x14ac:dyDescent="0.25">
      <c r="A31" s="878"/>
      <c r="B31" s="879"/>
      <c r="C31" s="880"/>
      <c r="E31" s="211" t="str">
        <f t="shared" si="0"/>
        <v xml:space="preserve"> - </v>
      </c>
    </row>
    <row r="32" spans="1:5" x14ac:dyDescent="0.25">
      <c r="A32" s="878"/>
      <c r="B32" s="879"/>
      <c r="C32" s="880"/>
      <c r="E32" s="211" t="str">
        <f t="shared" si="0"/>
        <v xml:space="preserve"> - </v>
      </c>
    </row>
    <row r="33" spans="1:5" x14ac:dyDescent="0.25">
      <c r="A33" s="878"/>
      <c r="B33" s="879"/>
      <c r="C33" s="880"/>
      <c r="E33" s="211" t="str">
        <f t="shared" si="0"/>
        <v xml:space="preserve"> - </v>
      </c>
    </row>
    <row r="34" spans="1:5" x14ac:dyDescent="0.25">
      <c r="A34" s="878"/>
      <c r="B34" s="879"/>
      <c r="C34" s="880"/>
      <c r="E34" s="211" t="str">
        <f t="shared" si="0"/>
        <v xml:space="preserve"> - </v>
      </c>
    </row>
    <row r="35" spans="1:5" x14ac:dyDescent="0.25">
      <c r="A35" s="878"/>
      <c r="B35" s="879"/>
      <c r="C35" s="880"/>
      <c r="E35" s="211" t="str">
        <f t="shared" si="0"/>
        <v xml:space="preserve"> - </v>
      </c>
    </row>
    <row r="36" spans="1:5" x14ac:dyDescent="0.25">
      <c r="A36" s="878"/>
      <c r="B36" s="879"/>
      <c r="C36" s="880"/>
      <c r="E36" s="211" t="str">
        <f t="shared" si="0"/>
        <v xml:space="preserve"> - </v>
      </c>
    </row>
    <row r="37" spans="1:5" x14ac:dyDescent="0.25">
      <c r="A37" s="878"/>
      <c r="B37" s="879"/>
      <c r="C37" s="880"/>
      <c r="E37" s="211" t="str">
        <f t="shared" si="0"/>
        <v xml:space="preserve"> - </v>
      </c>
    </row>
    <row r="38" spans="1:5" x14ac:dyDescent="0.25">
      <c r="A38" s="878"/>
      <c r="B38" s="879"/>
      <c r="C38" s="880"/>
      <c r="E38" s="211" t="str">
        <f t="shared" si="0"/>
        <v xml:space="preserve"> - </v>
      </c>
    </row>
    <row r="39" spans="1:5" x14ac:dyDescent="0.25">
      <c r="A39" s="878"/>
      <c r="B39" s="879"/>
      <c r="C39" s="880"/>
      <c r="E39" s="211" t="str">
        <f t="shared" si="0"/>
        <v xml:space="preserve"> - </v>
      </c>
    </row>
    <row r="40" spans="1:5" x14ac:dyDescent="0.25">
      <c r="A40" s="878"/>
      <c r="B40" s="879"/>
      <c r="C40" s="880"/>
      <c r="E40" s="211" t="str">
        <f t="shared" si="0"/>
        <v xml:space="preserve"> - </v>
      </c>
    </row>
    <row r="41" spans="1:5" x14ac:dyDescent="0.25">
      <c r="A41" s="878"/>
      <c r="B41" s="879"/>
      <c r="C41" s="880"/>
      <c r="E41" s="211" t="str">
        <f t="shared" si="0"/>
        <v xml:space="preserve"> - </v>
      </c>
    </row>
    <row r="42" spans="1:5" x14ac:dyDescent="0.25">
      <c r="A42" s="878"/>
      <c r="B42" s="879"/>
      <c r="C42" s="880"/>
      <c r="E42" s="211" t="str">
        <f t="shared" si="0"/>
        <v xml:space="preserve"> - </v>
      </c>
    </row>
    <row r="43" spans="1:5" x14ac:dyDescent="0.25">
      <c r="A43" s="878"/>
      <c r="B43" s="879"/>
      <c r="C43" s="880"/>
      <c r="E43" s="211" t="str">
        <f t="shared" si="0"/>
        <v xml:space="preserve"> - </v>
      </c>
    </row>
    <row r="44" spans="1:5" ht="15.75" thickBot="1" x14ac:dyDescent="0.3">
      <c r="A44" s="881"/>
      <c r="B44" s="882"/>
      <c r="C44" s="883"/>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topLeftCell="C1" workbookViewId="0">
      <selection activeCell="N5" sqref="N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72" t="s">
        <v>1957</v>
      </c>
      <c r="B1" s="1072"/>
      <c r="C1" s="1072"/>
      <c r="D1" s="1072"/>
      <c r="E1" s="1072"/>
      <c r="F1" s="1072"/>
      <c r="G1" s="1072"/>
      <c r="H1" s="1072"/>
      <c r="I1" s="1072"/>
      <c r="J1" s="1072"/>
      <c r="K1" s="1072"/>
      <c r="L1" s="1072"/>
      <c r="M1" s="1072"/>
      <c r="N1" s="1072"/>
      <c r="O1" s="1072"/>
      <c r="P1" s="1072"/>
    </row>
    <row r="2" spans="1:18" s="68" customFormat="1" ht="48" customHeight="1" x14ac:dyDescent="0.2">
      <c r="A2" s="67" t="s">
        <v>1764</v>
      </c>
      <c r="B2" s="1073" t="s">
        <v>1765</v>
      </c>
      <c r="C2" s="1074"/>
      <c r="D2" s="1074"/>
      <c r="E2" s="1074"/>
      <c r="F2" s="1074"/>
      <c r="G2" s="1074"/>
      <c r="H2" s="1075"/>
      <c r="I2" s="1073" t="s">
        <v>1766</v>
      </c>
      <c r="J2" s="1074"/>
      <c r="K2" s="1075"/>
      <c r="L2" s="1076" t="s">
        <v>1767</v>
      </c>
      <c r="M2" s="1076"/>
      <c r="N2" s="1076"/>
      <c r="O2" s="1076"/>
      <c r="P2" s="1077"/>
    </row>
    <row r="3" spans="1:18" ht="51" x14ac:dyDescent="0.2">
      <c r="A3" s="69" t="s">
        <v>1768</v>
      </c>
      <c r="B3" s="70" t="s">
        <v>1769</v>
      </c>
      <c r="C3" s="71" t="s">
        <v>1770</v>
      </c>
      <c r="D3" s="71" t="s">
        <v>1919</v>
      </c>
      <c r="E3" s="71" t="s">
        <v>1918</v>
      </c>
      <c r="F3" s="71" t="s">
        <v>1920</v>
      </c>
      <c r="G3" s="71" t="s">
        <v>1921</v>
      </c>
      <c r="H3" s="1078" t="s">
        <v>1693</v>
      </c>
      <c r="I3" s="70" t="s">
        <v>1771</v>
      </c>
      <c r="J3" s="71" t="s">
        <v>1772</v>
      </c>
      <c r="K3" s="1078"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78"/>
      <c r="I4" s="75" t="s">
        <v>1694</v>
      </c>
      <c r="J4" s="76" t="s">
        <v>1695</v>
      </c>
      <c r="K4" s="1078"/>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5">
        <v>786</v>
      </c>
      <c r="O5" s="85"/>
      <c r="P5" s="86"/>
    </row>
    <row r="6" spans="1:18" x14ac:dyDescent="0.2">
      <c r="H6" s="87"/>
    </row>
    <row r="10" spans="1:18" ht="15" x14ac:dyDescent="0.25">
      <c r="A10" s="884" t="s">
        <v>1958</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E3.P_L.MR4-ACUEDUCTO ALCANTARILLLADO Y ASEO</Descripci_x00f3_n>
  </documentManagement>
</p:properties>
</file>

<file path=customXml/itemProps1.xml><?xml version="1.0" encoding="utf-8"?>
<ds:datastoreItem xmlns:ds="http://schemas.openxmlformats.org/officeDocument/2006/customXml" ds:itemID="{33CEB385-ABF3-4313-8997-712BAA2F7A38}"/>
</file>

<file path=customXml/itemProps2.xml><?xml version="1.0" encoding="utf-8"?>
<ds:datastoreItem xmlns:ds="http://schemas.openxmlformats.org/officeDocument/2006/customXml" ds:itemID="{CDAEDE77-4C4C-4209-9DD3-79EBD1C8E8F5}"/>
</file>

<file path=customXml/itemProps3.xml><?xml version="1.0" encoding="utf-8"?>
<ds:datastoreItem xmlns:ds="http://schemas.openxmlformats.org/officeDocument/2006/customXml" ds:itemID="{EE3B0D5A-BC07-423A-8BD4-6152A87BAC4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E3.P_L.MR4-ACUEDUCTO ALCANTARILLLADO Y ASEO</dc:title>
  <dc:creator>FARID</dc:creator>
  <cp:lastModifiedBy>Adriana Mora</cp:lastModifiedBy>
  <dcterms:created xsi:type="dcterms:W3CDTF">2017-01-16T16:29:25Z</dcterms:created>
  <dcterms:modified xsi:type="dcterms:W3CDTF">2020-01-31T16:31:06Z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