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4.P_D  FORTALECIMIENTO Y EQUIPAMIENTO Y GESTIÓN Y CONTROL\"/>
    </mc:Choice>
  </mc:AlternateContent>
  <xr:revisionPtr revIDLastSave="0" documentId="13_ncr:1_{9E17974D-BB4F-4BC9-BB4A-AF42AC1DCB12}" xr6:coauthVersionLast="45" xr6:coauthVersionMax="45" xr10:uidLastSave="{00000000-0000-0000-0000-000000000000}"/>
  <bookViews>
    <workbookView xWindow="-120" yWindow="-120" windowWidth="29040" windowHeight="15840" tabRatio="674"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25" i="6" l="1"/>
  <c r="AB25" i="6"/>
  <c r="Z25" i="6"/>
  <c r="X25" i="6"/>
  <c r="V25" i="6"/>
  <c r="T25" i="6"/>
  <c r="R25" i="6"/>
  <c r="AD13" i="6"/>
  <c r="AB13" i="6"/>
  <c r="Z13" i="6"/>
  <c r="X13" i="6"/>
  <c r="V13" i="6"/>
  <c r="T13" i="6"/>
  <c r="R13" i="6"/>
  <c r="K5" i="10" l="1"/>
  <c r="H5" i="10"/>
  <c r="AI12" i="6" l="1"/>
  <c r="AH12" i="6"/>
  <c r="AG12" i="6"/>
  <c r="AF12" i="6"/>
  <c r="AE12" i="6"/>
  <c r="AC12" i="6"/>
  <c r="AA12" i="6"/>
  <c r="Y12" i="6"/>
  <c r="W12" i="6"/>
  <c r="U12" i="6"/>
  <c r="S12" i="6"/>
  <c r="AI24" i="6"/>
  <c r="AH24" i="6"/>
  <c r="AG24" i="6"/>
  <c r="AF24" i="6"/>
  <c r="AE24" i="6"/>
  <c r="AC24" i="6"/>
  <c r="AA24" i="6"/>
  <c r="Y24" i="6"/>
  <c r="W24" i="6"/>
  <c r="U24" i="6"/>
  <c r="S24" i="6"/>
  <c r="J24" i="6"/>
  <c r="J12" i="6"/>
  <c r="AD24" i="6" l="1"/>
  <c r="AB24" i="6"/>
  <c r="Z24" i="6"/>
  <c r="X24" i="6"/>
  <c r="V24" i="6"/>
  <c r="T24" i="6"/>
  <c r="R24" i="6"/>
  <c r="AD12" i="6"/>
  <c r="AB12" i="6"/>
  <c r="Z12" i="6"/>
  <c r="X12" i="6"/>
  <c r="V12" i="6"/>
  <c r="T12" i="6"/>
  <c r="R12" i="6"/>
  <c r="AK30" i="6" l="1"/>
  <c r="AK29" i="6"/>
  <c r="AK28" i="6"/>
  <c r="AK27" i="6"/>
  <c r="AK26" i="6"/>
  <c r="AK25" i="6"/>
  <c r="AK21" i="6"/>
  <c r="AK20" i="6"/>
  <c r="AK19" i="6"/>
  <c r="AK18" i="6"/>
  <c r="AK17" i="6"/>
  <c r="AK16" i="6"/>
  <c r="AK15" i="6"/>
  <c r="AK14" i="6"/>
  <c r="AK13" i="6"/>
  <c r="AI9" i="6"/>
  <c r="AK24" i="6" l="1"/>
  <c r="AK12" i="6"/>
  <c r="AH9" i="6"/>
  <c r="AU16" i="6" l="1"/>
  <c r="AR16" i="6"/>
  <c r="AU15" i="6"/>
  <c r="AR15" i="6"/>
  <c r="AU14" i="6"/>
  <c r="AR14" i="6"/>
  <c r="AU201" i="6" l="1"/>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I178" i="6"/>
  <c r="H178" i="6"/>
  <c r="G178" i="6"/>
  <c r="F178" i="6"/>
  <c r="E178" i="6"/>
  <c r="AZ177" i="6"/>
  <c r="AY177" i="6"/>
  <c r="AX177" i="6"/>
  <c r="AW177" i="6"/>
  <c r="AV177" i="6"/>
  <c r="AT177" i="6"/>
  <c r="AS177" i="6"/>
  <c r="AQ177" i="6"/>
  <c r="AP177" i="6"/>
  <c r="AO177" i="6"/>
  <c r="AN177" i="6"/>
  <c r="AM177" i="6"/>
  <c r="AL177" i="6"/>
  <c r="AJ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I133" i="6"/>
  <c r="H133" i="6"/>
  <c r="G133" i="6"/>
  <c r="F133" i="6"/>
  <c r="E133" i="6"/>
  <c r="AZ132" i="6"/>
  <c r="AY132" i="6"/>
  <c r="AX132" i="6"/>
  <c r="AW132" i="6"/>
  <c r="AV132" i="6"/>
  <c r="AT132" i="6"/>
  <c r="AS132" i="6"/>
  <c r="AQ132" i="6"/>
  <c r="AP132" i="6"/>
  <c r="AO132" i="6"/>
  <c r="AN132" i="6"/>
  <c r="AM132" i="6"/>
  <c r="AL132" i="6"/>
  <c r="AJ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AU111" i="6"/>
  <c r="AR111" i="6"/>
  <c r="AK111" i="6"/>
  <c r="AU110" i="6"/>
  <c r="AR110" i="6"/>
  <c r="AK110" i="6"/>
  <c r="AU109" i="6"/>
  <c r="AR109" i="6"/>
  <c r="AK109" i="6"/>
  <c r="AU108" i="6"/>
  <c r="AR108" i="6"/>
  <c r="AK108" i="6"/>
  <c r="AU107" i="6"/>
  <c r="AR107" i="6"/>
  <c r="AK107" i="6"/>
  <c r="AU106" i="6"/>
  <c r="AR106" i="6"/>
  <c r="AK106" i="6"/>
  <c r="AJ106" i="6"/>
  <c r="AJ105" i="6" s="1"/>
  <c r="I106" i="6"/>
  <c r="H106" i="6"/>
  <c r="G106" i="6"/>
  <c r="F106" i="6"/>
  <c r="E106" i="6"/>
  <c r="AZ105" i="6"/>
  <c r="AY105" i="6"/>
  <c r="AX105" i="6"/>
  <c r="AW105" i="6"/>
  <c r="AV105" i="6"/>
  <c r="AT105" i="6"/>
  <c r="AS105" i="6"/>
  <c r="AQ105" i="6"/>
  <c r="AP105" i="6"/>
  <c r="AO105" i="6"/>
  <c r="AN105" i="6"/>
  <c r="AM105" i="6"/>
  <c r="AL105" i="6"/>
  <c r="AG105" i="6"/>
  <c r="AF105" i="6"/>
  <c r="AE105" i="6"/>
  <c r="AD105" i="6"/>
  <c r="AC105" i="6"/>
  <c r="AB105" i="6"/>
  <c r="AA105" i="6"/>
  <c r="Z105" i="6"/>
  <c r="Y105" i="6"/>
  <c r="X105" i="6"/>
  <c r="W105" i="6"/>
  <c r="V105" i="6"/>
  <c r="U105" i="6"/>
  <c r="T105" i="6"/>
  <c r="S105" i="6"/>
  <c r="R105" i="6"/>
  <c r="J105" i="6"/>
  <c r="AU102" i="6"/>
  <c r="AR102" i="6"/>
  <c r="AK102" i="6"/>
  <c r="AU101" i="6"/>
  <c r="AR101" i="6"/>
  <c r="AK101" i="6"/>
  <c r="AU100" i="6"/>
  <c r="AR100" i="6"/>
  <c r="AK100" i="6"/>
  <c r="AU99" i="6"/>
  <c r="AR99" i="6"/>
  <c r="AK99" i="6"/>
  <c r="AU98" i="6"/>
  <c r="AR98" i="6"/>
  <c r="AK98" i="6"/>
  <c r="AU97" i="6"/>
  <c r="AR97" i="6"/>
  <c r="AK97" i="6"/>
  <c r="AJ97" i="6"/>
  <c r="AJ96" i="6" s="1"/>
  <c r="I97" i="6"/>
  <c r="H97" i="6"/>
  <c r="G97" i="6"/>
  <c r="F97" i="6"/>
  <c r="E97" i="6"/>
  <c r="AZ96" i="6"/>
  <c r="AY96" i="6"/>
  <c r="AX96" i="6"/>
  <c r="AW96" i="6"/>
  <c r="AV96" i="6"/>
  <c r="AT96" i="6"/>
  <c r="AS96" i="6"/>
  <c r="AQ96" i="6"/>
  <c r="AP96" i="6"/>
  <c r="AO96" i="6"/>
  <c r="AN96" i="6"/>
  <c r="AM96" i="6"/>
  <c r="AL96" i="6"/>
  <c r="AG96" i="6"/>
  <c r="AF96" i="6"/>
  <c r="AE96" i="6"/>
  <c r="AD96" i="6"/>
  <c r="AC96" i="6"/>
  <c r="AB96" i="6"/>
  <c r="AA96" i="6"/>
  <c r="Z96" i="6"/>
  <c r="Y96" i="6"/>
  <c r="X96" i="6"/>
  <c r="W96" i="6"/>
  <c r="V96" i="6"/>
  <c r="U96" i="6"/>
  <c r="T96" i="6"/>
  <c r="S96" i="6"/>
  <c r="R96" i="6"/>
  <c r="J96" i="6"/>
  <c r="AU93" i="6"/>
  <c r="AR93" i="6"/>
  <c r="AK93" i="6"/>
  <c r="AU92" i="6"/>
  <c r="AR92" i="6"/>
  <c r="AK92" i="6"/>
  <c r="AU91" i="6"/>
  <c r="AR91" i="6"/>
  <c r="AK91" i="6"/>
  <c r="AU90" i="6"/>
  <c r="AR90" i="6"/>
  <c r="AK90" i="6"/>
  <c r="AU89" i="6"/>
  <c r="AR89" i="6"/>
  <c r="AK89" i="6"/>
  <c r="AU88" i="6"/>
  <c r="AR88" i="6"/>
  <c r="AK88" i="6"/>
  <c r="AJ88" i="6"/>
  <c r="AJ87" i="6" s="1"/>
  <c r="I88" i="6"/>
  <c r="H88" i="6"/>
  <c r="G88" i="6"/>
  <c r="F88" i="6"/>
  <c r="E88" i="6"/>
  <c r="AZ87" i="6"/>
  <c r="AY87" i="6"/>
  <c r="AX87" i="6"/>
  <c r="AW87" i="6"/>
  <c r="AV87" i="6"/>
  <c r="AT87" i="6"/>
  <c r="AS87" i="6"/>
  <c r="AQ87" i="6"/>
  <c r="AP87" i="6"/>
  <c r="AO87" i="6"/>
  <c r="AN87" i="6"/>
  <c r="AM87" i="6"/>
  <c r="AL87" i="6"/>
  <c r="AG87" i="6"/>
  <c r="AF87" i="6"/>
  <c r="AE87" i="6"/>
  <c r="AD87" i="6"/>
  <c r="AC87" i="6"/>
  <c r="AB87" i="6"/>
  <c r="AA87" i="6"/>
  <c r="Z87" i="6"/>
  <c r="Y87" i="6"/>
  <c r="X87" i="6"/>
  <c r="W87" i="6"/>
  <c r="V87" i="6"/>
  <c r="U87" i="6"/>
  <c r="T87" i="6"/>
  <c r="S87" i="6"/>
  <c r="R87" i="6"/>
  <c r="J87" i="6"/>
  <c r="AU84" i="6"/>
  <c r="AR84" i="6"/>
  <c r="AK84" i="6"/>
  <c r="AU83" i="6"/>
  <c r="AR83" i="6"/>
  <c r="AK83" i="6"/>
  <c r="AU82" i="6"/>
  <c r="AR82" i="6"/>
  <c r="AK82" i="6"/>
  <c r="AU81" i="6"/>
  <c r="AR81" i="6"/>
  <c r="AK81" i="6"/>
  <c r="AU80" i="6"/>
  <c r="AR80" i="6"/>
  <c r="AK80" i="6"/>
  <c r="AU79" i="6"/>
  <c r="AR79" i="6"/>
  <c r="AK79" i="6"/>
  <c r="AJ79" i="6"/>
  <c r="AJ78" i="6" s="1"/>
  <c r="I79" i="6"/>
  <c r="H79" i="6"/>
  <c r="G79" i="6"/>
  <c r="F79" i="6"/>
  <c r="E79" i="6"/>
  <c r="AZ78" i="6"/>
  <c r="AY78" i="6"/>
  <c r="AX78" i="6"/>
  <c r="AW78" i="6"/>
  <c r="AV78" i="6"/>
  <c r="AT78" i="6"/>
  <c r="AS78" i="6"/>
  <c r="AQ78" i="6"/>
  <c r="AP78" i="6"/>
  <c r="AO78" i="6"/>
  <c r="AN78" i="6"/>
  <c r="AM78" i="6"/>
  <c r="AL78" i="6"/>
  <c r="AG78" i="6"/>
  <c r="AF78" i="6"/>
  <c r="AE78" i="6"/>
  <c r="AD78" i="6"/>
  <c r="AC78" i="6"/>
  <c r="AB78" i="6"/>
  <c r="AA78" i="6"/>
  <c r="Z78" i="6"/>
  <c r="Y78" i="6"/>
  <c r="X78" i="6"/>
  <c r="W78" i="6"/>
  <c r="V78" i="6"/>
  <c r="U78" i="6"/>
  <c r="T78" i="6"/>
  <c r="S78" i="6"/>
  <c r="R78" i="6"/>
  <c r="J78" i="6"/>
  <c r="AU75" i="6"/>
  <c r="AR75" i="6"/>
  <c r="AK75" i="6"/>
  <c r="AU74" i="6"/>
  <c r="AR74" i="6"/>
  <c r="AK74" i="6"/>
  <c r="AU73" i="6"/>
  <c r="AR73" i="6"/>
  <c r="AK73" i="6"/>
  <c r="AU72" i="6"/>
  <c r="AR72" i="6"/>
  <c r="AK72" i="6"/>
  <c r="AU71" i="6"/>
  <c r="AR71" i="6"/>
  <c r="AK71" i="6"/>
  <c r="AU70" i="6"/>
  <c r="AR70" i="6"/>
  <c r="AK70" i="6"/>
  <c r="AJ70" i="6"/>
  <c r="AJ69" i="6" s="1"/>
  <c r="I70" i="6"/>
  <c r="H70" i="6"/>
  <c r="G70" i="6"/>
  <c r="F70" i="6"/>
  <c r="E70" i="6"/>
  <c r="AZ69" i="6"/>
  <c r="AY69" i="6"/>
  <c r="AX69" i="6"/>
  <c r="AW69" i="6"/>
  <c r="AV69" i="6"/>
  <c r="AT69" i="6"/>
  <c r="AS69" i="6"/>
  <c r="AQ69" i="6"/>
  <c r="AP69" i="6"/>
  <c r="AO69" i="6"/>
  <c r="AN69" i="6"/>
  <c r="AM69" i="6"/>
  <c r="AL69" i="6"/>
  <c r="AG69" i="6"/>
  <c r="AF69" i="6"/>
  <c r="AE69" i="6"/>
  <c r="AD69" i="6"/>
  <c r="AC69" i="6"/>
  <c r="AB69" i="6"/>
  <c r="AA69" i="6"/>
  <c r="Z69" i="6"/>
  <c r="Y69" i="6"/>
  <c r="X69" i="6"/>
  <c r="W69" i="6"/>
  <c r="V69" i="6"/>
  <c r="U69" i="6"/>
  <c r="T69" i="6"/>
  <c r="S69" i="6"/>
  <c r="R69" i="6"/>
  <c r="J69" i="6"/>
  <c r="AU66" i="6"/>
  <c r="AR66" i="6"/>
  <c r="AK66" i="6"/>
  <c r="AU65" i="6"/>
  <c r="AR65" i="6"/>
  <c r="AK65" i="6"/>
  <c r="AU64" i="6"/>
  <c r="AR64" i="6"/>
  <c r="AK64" i="6"/>
  <c r="AU63" i="6"/>
  <c r="AR63" i="6"/>
  <c r="AK63" i="6"/>
  <c r="AU62" i="6"/>
  <c r="AR62" i="6"/>
  <c r="AK62" i="6"/>
  <c r="AU61" i="6"/>
  <c r="AR61" i="6"/>
  <c r="AK61" i="6"/>
  <c r="AJ61" i="6"/>
  <c r="AJ60" i="6" s="1"/>
  <c r="I61" i="6"/>
  <c r="H61" i="6"/>
  <c r="G61" i="6"/>
  <c r="F61" i="6"/>
  <c r="E61" i="6"/>
  <c r="AZ60" i="6"/>
  <c r="AY60" i="6"/>
  <c r="AX60" i="6"/>
  <c r="AW60" i="6"/>
  <c r="AV60" i="6"/>
  <c r="AT60" i="6"/>
  <c r="AS60" i="6"/>
  <c r="AQ60" i="6"/>
  <c r="AP60" i="6"/>
  <c r="AO60" i="6"/>
  <c r="AN60" i="6"/>
  <c r="AM60" i="6"/>
  <c r="AL60" i="6"/>
  <c r="AG60" i="6"/>
  <c r="AF60" i="6"/>
  <c r="AE60" i="6"/>
  <c r="AD60" i="6"/>
  <c r="AC60" i="6"/>
  <c r="AB60" i="6"/>
  <c r="AA60" i="6"/>
  <c r="Z60" i="6"/>
  <c r="Y60" i="6"/>
  <c r="X60" i="6"/>
  <c r="W60" i="6"/>
  <c r="V60" i="6"/>
  <c r="U60" i="6"/>
  <c r="T60" i="6"/>
  <c r="S60" i="6"/>
  <c r="R60" i="6"/>
  <c r="J60" i="6"/>
  <c r="AU57" i="6"/>
  <c r="AR57" i="6"/>
  <c r="AK57" i="6"/>
  <c r="AU56" i="6"/>
  <c r="AR56" i="6"/>
  <c r="AK56" i="6"/>
  <c r="AU55" i="6"/>
  <c r="AR55" i="6"/>
  <c r="AK55" i="6"/>
  <c r="AU54" i="6"/>
  <c r="AR54" i="6"/>
  <c r="AK54" i="6"/>
  <c r="AU53" i="6"/>
  <c r="AR53" i="6"/>
  <c r="AK53" i="6"/>
  <c r="AU52" i="6"/>
  <c r="AR52" i="6"/>
  <c r="AK52" i="6"/>
  <c r="AJ52" i="6"/>
  <c r="AJ51" i="6" s="1"/>
  <c r="I52" i="6"/>
  <c r="H52" i="6"/>
  <c r="G52" i="6"/>
  <c r="F52" i="6"/>
  <c r="E52" i="6"/>
  <c r="AZ51" i="6"/>
  <c r="AY51" i="6"/>
  <c r="AX51" i="6"/>
  <c r="AW51" i="6"/>
  <c r="AV51" i="6"/>
  <c r="AT51" i="6"/>
  <c r="AS51" i="6"/>
  <c r="AQ51" i="6"/>
  <c r="AP51" i="6"/>
  <c r="AO51" i="6"/>
  <c r="AN51" i="6"/>
  <c r="AM51" i="6"/>
  <c r="AL51" i="6"/>
  <c r="AG51" i="6"/>
  <c r="AF51" i="6"/>
  <c r="AE51" i="6"/>
  <c r="AD51" i="6"/>
  <c r="AC51" i="6"/>
  <c r="AB51" i="6"/>
  <c r="AA51" i="6"/>
  <c r="Z51" i="6"/>
  <c r="Y51" i="6"/>
  <c r="X51" i="6"/>
  <c r="W51" i="6"/>
  <c r="V51" i="6"/>
  <c r="U51" i="6"/>
  <c r="T51" i="6"/>
  <c r="S51" i="6"/>
  <c r="R51" i="6"/>
  <c r="J51" i="6"/>
  <c r="AU48" i="6"/>
  <c r="AR48" i="6"/>
  <c r="AK48" i="6"/>
  <c r="AU47" i="6"/>
  <c r="AR47" i="6"/>
  <c r="AK47" i="6"/>
  <c r="AU46" i="6"/>
  <c r="AR46" i="6"/>
  <c r="AK46" i="6"/>
  <c r="AU45" i="6"/>
  <c r="AR45" i="6"/>
  <c r="AK45" i="6"/>
  <c r="AU44" i="6"/>
  <c r="AR44" i="6"/>
  <c r="AK44" i="6"/>
  <c r="AU43" i="6"/>
  <c r="AR43" i="6"/>
  <c r="AK43" i="6"/>
  <c r="AJ43" i="6"/>
  <c r="AJ42" i="6" s="1"/>
  <c r="I43" i="6"/>
  <c r="H43" i="6"/>
  <c r="G43" i="6"/>
  <c r="F43" i="6"/>
  <c r="E43" i="6"/>
  <c r="AZ42" i="6"/>
  <c r="AY42" i="6"/>
  <c r="AX42" i="6"/>
  <c r="AW42" i="6"/>
  <c r="AV42" i="6"/>
  <c r="AT42" i="6"/>
  <c r="AS42" i="6"/>
  <c r="AQ42" i="6"/>
  <c r="AP42" i="6"/>
  <c r="AO42" i="6"/>
  <c r="AN42" i="6"/>
  <c r="AM42" i="6"/>
  <c r="AL42" i="6"/>
  <c r="AG42" i="6"/>
  <c r="AF42" i="6"/>
  <c r="AE42" i="6"/>
  <c r="AD42" i="6"/>
  <c r="AC42" i="6"/>
  <c r="AB42" i="6"/>
  <c r="AA42" i="6"/>
  <c r="Z42" i="6"/>
  <c r="Y42" i="6"/>
  <c r="X42" i="6"/>
  <c r="W42" i="6"/>
  <c r="V42" i="6"/>
  <c r="U42" i="6"/>
  <c r="T42" i="6"/>
  <c r="S42" i="6"/>
  <c r="R42" i="6"/>
  <c r="J42" i="6"/>
  <c r="AU30" i="6"/>
  <c r="AR30" i="6"/>
  <c r="AU29" i="6"/>
  <c r="AR29" i="6"/>
  <c r="AU28" i="6"/>
  <c r="AR28" i="6"/>
  <c r="AU27" i="6"/>
  <c r="AR27" i="6"/>
  <c r="AU26" i="6"/>
  <c r="AR26" i="6"/>
  <c r="AU25" i="6"/>
  <c r="AR25" i="6"/>
  <c r="H25" i="6"/>
  <c r="G25" i="6"/>
  <c r="F25" i="6"/>
  <c r="E25" i="6"/>
  <c r="AU39" i="6"/>
  <c r="AR39" i="6"/>
  <c r="AK39" i="6"/>
  <c r="AU38" i="6"/>
  <c r="AR38" i="6"/>
  <c r="AK38" i="6"/>
  <c r="AU37" i="6"/>
  <c r="AR37" i="6"/>
  <c r="AK37" i="6"/>
  <c r="AU36" i="6"/>
  <c r="AR36" i="6"/>
  <c r="AK36" i="6"/>
  <c r="AU35" i="6"/>
  <c r="AR35" i="6"/>
  <c r="AK35" i="6"/>
  <c r="AU34" i="6"/>
  <c r="AR34" i="6"/>
  <c r="AK34" i="6"/>
  <c r="AJ34" i="6"/>
  <c r="I34" i="6"/>
  <c r="H34" i="6"/>
  <c r="G34" i="6"/>
  <c r="F34" i="6"/>
  <c r="E34" i="6"/>
  <c r="AZ33" i="6"/>
  <c r="AY33" i="6"/>
  <c r="AX33" i="6"/>
  <c r="AW33" i="6"/>
  <c r="AV33" i="6"/>
  <c r="AT33" i="6"/>
  <c r="AS33" i="6"/>
  <c r="AQ33" i="6"/>
  <c r="AP33" i="6"/>
  <c r="AO33" i="6"/>
  <c r="AN33" i="6"/>
  <c r="AM33" i="6"/>
  <c r="AL33" i="6"/>
  <c r="AJ33" i="6"/>
  <c r="AG33" i="6"/>
  <c r="AF33" i="6"/>
  <c r="AE33" i="6"/>
  <c r="AD33" i="6"/>
  <c r="AC33" i="6"/>
  <c r="AB33" i="6"/>
  <c r="AA33" i="6"/>
  <c r="Z33" i="6"/>
  <c r="Y33" i="6"/>
  <c r="X33" i="6"/>
  <c r="W33" i="6"/>
  <c r="V33" i="6"/>
  <c r="U33" i="6"/>
  <c r="T33" i="6"/>
  <c r="S33" i="6"/>
  <c r="R33" i="6"/>
  <c r="J33" i="6"/>
  <c r="AK87" i="6" l="1"/>
  <c r="AU42" i="6"/>
  <c r="AK123" i="6"/>
  <c r="AU195" i="6"/>
  <c r="AR195" i="6"/>
  <c r="AK78" i="6"/>
  <c r="AU186" i="6"/>
  <c r="AK195" i="6"/>
  <c r="AK60" i="6"/>
  <c r="AK159" i="6"/>
  <c r="AU33" i="6"/>
  <c r="AR96" i="6"/>
  <c r="AK96" i="6"/>
  <c r="AU105" i="6"/>
  <c r="AU150" i="6"/>
  <c r="AU177" i="6"/>
  <c r="AR69" i="6"/>
  <c r="AK69" i="6"/>
  <c r="AR114" i="6"/>
  <c r="AK150" i="6"/>
  <c r="AR186" i="6"/>
  <c r="AK42" i="6"/>
  <c r="AR105" i="6"/>
  <c r="AK141" i="6"/>
  <c r="AU159" i="6"/>
  <c r="AU60" i="6"/>
  <c r="AR60" i="6"/>
  <c r="AR78" i="6"/>
  <c r="AU96" i="6"/>
  <c r="AK132" i="6"/>
  <c r="AK33" i="6"/>
  <c r="AR51" i="6"/>
  <c r="AU69" i="6"/>
  <c r="AR87" i="6"/>
  <c r="AU132" i="6"/>
  <c r="AR150" i="6"/>
  <c r="AK186" i="6"/>
  <c r="AK105" i="6"/>
  <c r="AU123" i="6"/>
  <c r="AU141" i="6"/>
  <c r="AR168" i="6"/>
  <c r="AK177" i="6"/>
  <c r="AU78" i="6"/>
  <c r="AU87" i="6"/>
  <c r="AR132" i="6"/>
  <c r="AR177" i="6"/>
  <c r="AR33" i="6"/>
  <c r="AR42" i="6"/>
  <c r="AR123" i="6"/>
  <c r="AR141" i="6"/>
  <c r="AR159" i="6"/>
  <c r="AU51" i="6"/>
  <c r="AU114" i="6"/>
  <c r="AU168" i="6"/>
  <c r="AK168" i="6"/>
  <c r="AK114" i="6"/>
  <c r="AK51" i="6"/>
  <c r="J7" i="6" l="1"/>
  <c r="E9" i="6"/>
  <c r="E13" i="6"/>
  <c r="H9" i="6"/>
  <c r="G9" i="6"/>
  <c r="F9" i="6"/>
  <c r="AR21" i="6"/>
  <c r="AR20" i="6"/>
  <c r="AR19" i="6"/>
  <c r="AR18" i="6"/>
  <c r="AR17" i="6"/>
  <c r="AR13" i="6"/>
  <c r="AU21" i="6"/>
  <c r="AR9" i="6" l="1"/>
  <c r="AK9" i="6"/>
  <c r="AZ9" i="6"/>
  <c r="AY9" i="6"/>
  <c r="AX9" i="6"/>
  <c r="AW9" i="6"/>
  <c r="AV9" i="6"/>
  <c r="AS9" i="6"/>
  <c r="AT9" i="6"/>
  <c r="AQ9" i="6"/>
  <c r="AP9" i="6"/>
  <c r="AO9" i="6"/>
  <c r="AN9" i="6"/>
  <c r="AM9" i="6"/>
  <c r="AL9" i="6"/>
  <c r="AG9" i="6"/>
  <c r="AF9" i="6"/>
  <c r="AE9" i="6"/>
  <c r="AC9" i="6"/>
  <c r="AA9" i="6"/>
  <c r="Y9" i="6"/>
  <c r="W9" i="6"/>
  <c r="U9" i="6"/>
  <c r="S9" i="6"/>
  <c r="R3" i="6"/>
  <c r="I25"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5" i="6"/>
  <c r="C34" i="6"/>
  <c r="B25" i="6"/>
  <c r="B34" i="6"/>
  <c r="B196" i="6"/>
  <c r="B187" i="6"/>
  <c r="B178" i="6"/>
  <c r="B169" i="6"/>
  <c r="B160" i="6"/>
  <c r="B151" i="6"/>
  <c r="B142" i="6"/>
  <c r="B133" i="6"/>
  <c r="B124" i="6"/>
  <c r="B115" i="6"/>
  <c r="B106" i="6"/>
  <c r="B97" i="6"/>
  <c r="B88" i="6"/>
  <c r="B79" i="6"/>
  <c r="B70" i="6"/>
  <c r="B61" i="6"/>
  <c r="B52" i="6"/>
  <c r="B43"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20" i="6"/>
  <c r="AU19" i="6"/>
  <c r="AU18" i="6"/>
  <c r="AU17"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G125" i="5"/>
  <c r="AG99" i="5"/>
  <c r="AN99" i="5" s="1"/>
  <c r="AG133" i="5"/>
  <c r="AN211" i="5"/>
  <c r="AN182" i="5"/>
  <c r="AN206" i="5"/>
  <c r="AG69" i="5"/>
  <c r="AN69" i="5" s="1"/>
  <c r="AI69" i="5"/>
  <c r="AP69" i="5" s="1"/>
  <c r="AW69" i="5" s="1"/>
  <c r="AG9" i="5"/>
  <c r="AN9" i="5" s="1"/>
  <c r="AH9" i="5"/>
  <c r="AO9" i="5" s="1"/>
  <c r="AV9" i="5" s="1"/>
  <c r="BB9" i="5" s="1"/>
  <c r="AG95" i="5"/>
  <c r="AN95" i="5" s="1"/>
  <c r="AH109" i="5"/>
  <c r="AO109" i="5" s="1"/>
  <c r="AV109" i="5" s="1"/>
  <c r="BB109" i="5" s="1"/>
  <c r="AG109" i="5"/>
  <c r="AN109" i="5" s="1"/>
  <c r="AH133" i="5"/>
  <c r="AN133" i="5" s="1"/>
  <c r="AN111" i="5"/>
  <c r="AN139" i="5"/>
  <c r="AO139" i="5"/>
  <c r="AU139" i="5" s="1"/>
  <c r="BB186" i="5"/>
  <c r="AH186" i="5"/>
  <c r="AO186" i="5" s="1"/>
  <c r="AK186" i="5"/>
  <c r="AR186" i="5" s="1"/>
  <c r="AN218" i="5"/>
  <c r="AG275" i="5"/>
  <c r="AN283" i="5"/>
  <c r="AU283" i="5" s="1"/>
  <c r="BC283" i="5" s="1"/>
  <c r="AP211" i="5"/>
  <c r="AW211" i="5" s="1"/>
  <c r="BB211" i="5" s="1"/>
  <c r="C6" i="6"/>
  <c r="L5" i="6"/>
  <c r="K6" i="6"/>
  <c r="Y5" i="6"/>
  <c r="C5" i="6"/>
  <c r="AU9" i="6"/>
  <c r="AO36" i="5"/>
  <c r="AN36" i="5"/>
  <c r="AU53" i="5"/>
  <c r="AV53" i="5"/>
  <c r="BB53" i="5" s="1"/>
  <c r="AU69" i="5"/>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C95" i="5" l="1"/>
  <c r="AU9" i="5"/>
  <c r="BC9" i="5" s="1"/>
  <c r="AU109" i="5"/>
  <c r="BC109" i="5" s="1"/>
  <c r="AU186" i="5"/>
  <c r="BC201" i="5"/>
  <c r="AN186" i="5"/>
  <c r="BC186" i="5" s="1"/>
  <c r="AU211" i="5"/>
  <c r="BC211" i="5" s="1"/>
  <c r="BB69" i="5"/>
  <c r="BC69" i="5" s="1"/>
  <c r="BC221" i="5"/>
  <c r="BC99" i="5"/>
  <c r="BC53" i="5"/>
  <c r="AO281" i="5"/>
  <c r="AV281" i="5" s="1"/>
  <c r="BB281" i="5" s="1"/>
  <c r="AN281" i="5"/>
  <c r="AU281" i="5" s="1"/>
  <c r="AU36" i="5"/>
  <c r="AV36" i="5"/>
  <c r="BB36" i="5" s="1"/>
  <c r="BC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9" i="6" l="1"/>
  <c r="X9" i="6"/>
  <c r="T9" i="6"/>
  <c r="V9" i="6"/>
  <c r="AB9" i="6"/>
  <c r="Z9" i="6" l="1"/>
  <c r="AJ25" i="6"/>
  <c r="AJ24" i="6" s="1"/>
  <c r="R9" i="6"/>
  <c r="AJ13" i="6"/>
  <c r="AJ12" i="6" l="1"/>
  <c r="AJ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4" authorId="3" shapeId="0" xr:uid="{00000000-0006-0000-0000-000030000000}">
      <text>
        <r>
          <rPr>
            <b/>
            <sz val="9"/>
            <color indexed="81"/>
            <rFont val="Tahoma"/>
            <family val="2"/>
          </rPr>
          <t>COFINANCIACIÓN DEPARTAMENTO</t>
        </r>
        <r>
          <rPr>
            <sz val="9"/>
            <color indexed="81"/>
            <rFont val="Tahoma"/>
            <family val="2"/>
          </rPr>
          <t xml:space="preserve">
</t>
        </r>
      </text>
    </comment>
    <comment ref="S24" authorId="3" shapeId="0" xr:uid="{00000000-0006-0000-0000-000031000000}">
      <text>
        <r>
          <rPr>
            <b/>
            <sz val="9"/>
            <color indexed="81"/>
            <rFont val="Tahoma"/>
            <family val="2"/>
          </rPr>
          <t>COFINANCIACIÓN DEPARTAMENTO</t>
        </r>
        <r>
          <rPr>
            <sz val="9"/>
            <color indexed="81"/>
            <rFont val="Tahoma"/>
            <family val="2"/>
          </rPr>
          <t xml:space="preserve">
</t>
        </r>
      </text>
    </comment>
    <comment ref="T24" authorId="3" shapeId="0" xr:uid="{00000000-0006-0000-0000-000032000000}">
      <text>
        <r>
          <rPr>
            <b/>
            <sz val="9"/>
            <color indexed="81"/>
            <rFont val="Tahoma"/>
            <family val="2"/>
          </rPr>
          <t>COFINACIACIÓN NACIÓN</t>
        </r>
      </text>
    </comment>
    <comment ref="U24" authorId="3" shapeId="0" xr:uid="{00000000-0006-0000-0000-000033000000}">
      <text>
        <r>
          <rPr>
            <b/>
            <sz val="9"/>
            <color indexed="81"/>
            <rFont val="Tahoma"/>
            <family val="2"/>
          </rPr>
          <t>COFINACIACIÓN NACIÓN</t>
        </r>
      </text>
    </comment>
    <comment ref="V24" authorId="3" shapeId="0" xr:uid="{00000000-0006-0000-0000-000034000000}">
      <text>
        <r>
          <rPr>
            <b/>
            <sz val="9"/>
            <color indexed="81"/>
            <rFont val="Tahoma"/>
            <family val="2"/>
          </rPr>
          <t>CRÉDITO</t>
        </r>
      </text>
    </comment>
    <comment ref="W24" authorId="3" shapeId="0" xr:uid="{00000000-0006-0000-0000-000035000000}">
      <text>
        <r>
          <rPr>
            <b/>
            <sz val="9"/>
            <color indexed="81"/>
            <rFont val="Tahoma"/>
            <family val="2"/>
          </rPr>
          <t>CRÉDITO</t>
        </r>
      </text>
    </comment>
    <comment ref="X24" authorId="3" shapeId="0" xr:uid="{00000000-0006-0000-0000-000036000000}">
      <text>
        <r>
          <rPr>
            <b/>
            <sz val="9"/>
            <color indexed="81"/>
            <rFont val="Tahoma"/>
            <family val="2"/>
          </rPr>
          <t>OTROS</t>
        </r>
      </text>
    </comment>
    <comment ref="Y24" authorId="3" shapeId="0" xr:uid="{00000000-0006-0000-0000-000037000000}">
      <text>
        <r>
          <rPr>
            <b/>
            <sz val="9"/>
            <color indexed="81"/>
            <rFont val="Tahoma"/>
            <family val="2"/>
          </rPr>
          <t>OTROS</t>
        </r>
      </text>
    </comment>
    <comment ref="Z24" authorId="3" shapeId="0" xr:uid="{00000000-0006-0000-0000-000038000000}">
      <text>
        <r>
          <rPr>
            <b/>
            <sz val="9"/>
            <color indexed="81"/>
            <rFont val="Tahoma"/>
            <family val="2"/>
          </rPr>
          <t>RECURSOS PROPIOS</t>
        </r>
      </text>
    </comment>
    <comment ref="AA24" authorId="3" shapeId="0" xr:uid="{00000000-0006-0000-0000-000039000000}">
      <text>
        <r>
          <rPr>
            <b/>
            <sz val="9"/>
            <color indexed="81"/>
            <rFont val="Tahoma"/>
            <family val="2"/>
          </rPr>
          <t>RECURSOS PROPIOS</t>
        </r>
      </text>
    </comment>
    <comment ref="AB24" authorId="3" shapeId="0" xr:uid="{00000000-0006-0000-0000-00003A000000}">
      <text>
        <r>
          <rPr>
            <b/>
            <sz val="9"/>
            <color indexed="81"/>
            <rFont val="Tahoma"/>
            <family val="2"/>
          </rPr>
          <t>SGP</t>
        </r>
      </text>
    </comment>
    <comment ref="AC24" authorId="3" shapeId="0" xr:uid="{00000000-0006-0000-0000-00003B000000}">
      <text>
        <r>
          <rPr>
            <b/>
            <sz val="9"/>
            <color indexed="81"/>
            <rFont val="Tahoma"/>
            <family val="2"/>
          </rPr>
          <t>SGP</t>
        </r>
      </text>
    </comment>
    <comment ref="AD24" authorId="3" shapeId="0" xr:uid="{00000000-0006-0000-0000-00003C000000}">
      <text>
        <r>
          <rPr>
            <b/>
            <sz val="9"/>
            <color indexed="81"/>
            <rFont val="Tahoma"/>
            <family val="2"/>
          </rPr>
          <t>REGALÍAS</t>
        </r>
      </text>
    </comment>
    <comment ref="AE24" authorId="3" shapeId="0" xr:uid="{00000000-0006-0000-0000-00003D000000}">
      <text>
        <r>
          <rPr>
            <b/>
            <sz val="9"/>
            <color indexed="81"/>
            <rFont val="Tahoma"/>
            <family val="2"/>
          </rPr>
          <t>REGALÍAS</t>
        </r>
      </text>
    </comment>
    <comment ref="AF24" authorId="3" shapeId="0" xr:uid="{00000000-0006-0000-0000-00003E000000}">
      <text>
        <r>
          <rPr>
            <b/>
            <sz val="9"/>
            <color indexed="81"/>
            <rFont val="Tahoma"/>
            <family val="2"/>
          </rPr>
          <t>RECURSOS FUNCIONAMIENTO</t>
        </r>
      </text>
    </comment>
    <comment ref="AG24" authorId="3" shapeId="0" xr:uid="{00000000-0006-0000-0000-00003F000000}">
      <text>
        <r>
          <rPr>
            <b/>
            <sz val="9"/>
            <color indexed="81"/>
            <rFont val="Tahoma"/>
            <family val="2"/>
          </rPr>
          <t>RECURSOS FUNCIONAMIENTO</t>
        </r>
      </text>
    </comment>
    <comment ref="AH24" authorId="3" shapeId="0" xr:uid="{00000000-0006-0000-0000-000040000000}">
      <text>
        <r>
          <rPr>
            <b/>
            <sz val="9"/>
            <color indexed="81"/>
            <rFont val="Tahoma"/>
            <family val="2"/>
          </rPr>
          <t>RECURSOS GESTIONADOS</t>
        </r>
      </text>
    </comment>
    <comment ref="AI24" authorId="3" shapeId="0" xr:uid="{00000000-0006-0000-0000-000041000000}">
      <text>
        <r>
          <rPr>
            <b/>
            <sz val="9"/>
            <color indexed="81"/>
            <rFont val="Tahoma"/>
            <family val="2"/>
          </rPr>
          <t>RECURSOS GESTIONADOS</t>
        </r>
      </text>
    </comment>
    <comment ref="AJ24" authorId="3" shapeId="0" xr:uid="{00000000-0006-0000-0000-000042000000}">
      <text>
        <r>
          <rPr>
            <b/>
            <sz val="9"/>
            <color indexed="81"/>
            <rFont val="Tahoma"/>
            <family val="2"/>
          </rPr>
          <t>TOTALES</t>
        </r>
        <r>
          <rPr>
            <sz val="9"/>
            <color indexed="81"/>
            <rFont val="Tahoma"/>
            <family val="2"/>
          </rPr>
          <t xml:space="preserve">
</t>
        </r>
      </text>
    </comment>
    <comment ref="AK24" authorId="3" shapeId="0" xr:uid="{00000000-0006-0000-0000-000043000000}">
      <text>
        <r>
          <rPr>
            <b/>
            <sz val="9"/>
            <color indexed="81"/>
            <rFont val="Tahoma"/>
            <family val="2"/>
          </rPr>
          <t>TOTALES</t>
        </r>
        <r>
          <rPr>
            <sz val="9"/>
            <color indexed="81"/>
            <rFont val="Tahoma"/>
            <family val="2"/>
          </rPr>
          <t xml:space="preserve">
</t>
        </r>
      </text>
    </comment>
    <comment ref="AL24" authorId="2" shapeId="0" xr:uid="{00000000-0006-0000-0000-000044000000}">
      <text>
        <r>
          <rPr>
            <b/>
            <sz val="8"/>
            <color indexed="81"/>
            <rFont val="Tahoma"/>
            <family val="2"/>
          </rPr>
          <t>PRIMERA INFANCIA (0 a 5 años)</t>
        </r>
        <r>
          <rPr>
            <sz val="8"/>
            <color indexed="81"/>
            <rFont val="Tahoma"/>
            <family val="2"/>
          </rPr>
          <t xml:space="preserve">
</t>
        </r>
      </text>
    </comment>
    <comment ref="AM24" authorId="2" shapeId="0" xr:uid="{00000000-0006-0000-0000-000045000000}">
      <text>
        <r>
          <rPr>
            <b/>
            <sz val="8"/>
            <color indexed="81"/>
            <rFont val="Tahoma"/>
            <family val="2"/>
          </rPr>
          <t>INFANCIA (6 a 11 años)</t>
        </r>
        <r>
          <rPr>
            <sz val="8"/>
            <color indexed="81"/>
            <rFont val="Tahoma"/>
            <family val="2"/>
          </rPr>
          <t xml:space="preserve">
</t>
        </r>
      </text>
    </comment>
    <comment ref="AN24" authorId="2" shapeId="0" xr:uid="{00000000-0006-0000-0000-000046000000}">
      <text>
        <r>
          <rPr>
            <b/>
            <sz val="8"/>
            <color indexed="81"/>
            <rFont val="Tahoma"/>
            <family val="2"/>
          </rPr>
          <t>ADOLESCENCIA (12 A 17 años)</t>
        </r>
      </text>
    </comment>
    <comment ref="AO24" authorId="2" shapeId="0" xr:uid="{00000000-0006-0000-0000-000047000000}">
      <text>
        <r>
          <rPr>
            <b/>
            <sz val="8"/>
            <color indexed="81"/>
            <rFont val="Tahoma"/>
            <family val="2"/>
          </rPr>
          <t>JUVENTUD (18 a 28 años)</t>
        </r>
        <r>
          <rPr>
            <sz val="8"/>
            <color indexed="81"/>
            <rFont val="Tahoma"/>
            <family val="2"/>
          </rPr>
          <t xml:space="preserve">
</t>
        </r>
      </text>
    </comment>
    <comment ref="AP24"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4" authorId="2" shapeId="0" xr:uid="{00000000-0006-0000-0000-000049000000}">
      <text>
        <r>
          <rPr>
            <b/>
            <sz val="8"/>
            <color indexed="81"/>
            <rFont val="Tahoma"/>
            <family val="2"/>
          </rPr>
          <t>ADULTO MAYOR  (61 años en adelante)</t>
        </r>
        <r>
          <rPr>
            <sz val="8"/>
            <color indexed="81"/>
            <rFont val="Tahoma"/>
            <family val="2"/>
          </rPr>
          <t xml:space="preserve">
</t>
        </r>
      </text>
    </comment>
    <comment ref="AS24" authorId="2" shapeId="0" xr:uid="{00000000-0006-0000-0000-00004A000000}">
      <text>
        <r>
          <rPr>
            <b/>
            <sz val="8"/>
            <color indexed="81"/>
            <rFont val="Tahoma"/>
            <family val="2"/>
          </rPr>
          <t>MUJERES</t>
        </r>
        <r>
          <rPr>
            <sz val="8"/>
            <color indexed="81"/>
            <rFont val="Tahoma"/>
            <family val="2"/>
          </rPr>
          <t xml:space="preserve">
</t>
        </r>
      </text>
    </comment>
    <comment ref="AT24" authorId="2" shapeId="0" xr:uid="{00000000-0006-0000-0000-00004B000000}">
      <text>
        <r>
          <rPr>
            <b/>
            <sz val="8"/>
            <color indexed="81"/>
            <rFont val="Tahoma"/>
            <family val="2"/>
          </rPr>
          <t>HOMBRES</t>
        </r>
      </text>
    </comment>
    <comment ref="AV24" authorId="2" shapeId="0" xr:uid="{00000000-0006-0000-0000-00004C000000}">
      <text>
        <r>
          <rPr>
            <b/>
            <sz val="8"/>
            <color indexed="81"/>
            <rFont val="Tahoma"/>
            <family val="2"/>
          </rPr>
          <t>VÍCTIMAS CONFLICTO ARMADO</t>
        </r>
        <r>
          <rPr>
            <sz val="8"/>
            <color indexed="81"/>
            <rFont val="Tahoma"/>
            <family val="2"/>
          </rPr>
          <t xml:space="preserve">
</t>
        </r>
      </text>
    </comment>
    <comment ref="AX24" authorId="2" shapeId="0" xr:uid="{00000000-0006-0000-0000-00004D000000}">
      <text>
        <r>
          <rPr>
            <b/>
            <sz val="8"/>
            <color indexed="81"/>
            <rFont val="Tahoma"/>
            <family val="2"/>
          </rPr>
          <t>DISCAPACITADOS</t>
        </r>
        <r>
          <rPr>
            <sz val="8"/>
            <color indexed="81"/>
            <rFont val="Tahoma"/>
            <family val="2"/>
          </rPr>
          <t xml:space="preserve">
</t>
        </r>
      </text>
    </comment>
    <comment ref="AY24" authorId="2" shapeId="0" xr:uid="{00000000-0006-0000-0000-00004E000000}">
      <text>
        <r>
          <rPr>
            <b/>
            <sz val="8"/>
            <color indexed="81"/>
            <rFont val="Tahoma"/>
            <family val="2"/>
          </rPr>
          <t>AFROCOLOMBIANO O RAIZAL</t>
        </r>
      </text>
    </comment>
    <comment ref="AZ24" authorId="2" shapeId="0" xr:uid="{00000000-0006-0000-0000-00004F000000}">
      <text>
        <r>
          <rPr>
            <b/>
            <sz val="8"/>
            <color indexed="81"/>
            <rFont val="Tahoma"/>
            <family val="2"/>
          </rPr>
          <t>INDÍGENAS</t>
        </r>
        <r>
          <rPr>
            <sz val="8"/>
            <color indexed="81"/>
            <rFont val="Tahoma"/>
            <family val="2"/>
          </rPr>
          <t xml:space="preserve">
</t>
        </r>
      </text>
    </comment>
    <comment ref="BA24" authorId="1" shapeId="0" xr:uid="{00000000-0006-0000-0000-000050000000}">
      <text>
        <r>
          <rPr>
            <b/>
            <sz val="9"/>
            <color indexed="81"/>
            <rFont val="Tahoma"/>
            <family val="2"/>
          </rPr>
          <t>MEDIO DE EVIDENCIA. INFORME, RESGISTRO FOTOGRAFICO, PLANILLA, ETC</t>
        </r>
      </text>
    </comment>
    <comment ref="AL33" authorId="2" shapeId="0" xr:uid="{00000000-0006-0000-0000-000051000000}">
      <text>
        <r>
          <rPr>
            <b/>
            <sz val="8"/>
            <color indexed="81"/>
            <rFont val="Tahoma"/>
            <family val="2"/>
          </rPr>
          <t>PRIMERA INFANCIA (0 a 5 años)</t>
        </r>
        <r>
          <rPr>
            <sz val="8"/>
            <color indexed="81"/>
            <rFont val="Tahoma"/>
            <family val="2"/>
          </rPr>
          <t xml:space="preserve">
</t>
        </r>
      </text>
    </comment>
    <comment ref="AM33" authorId="2" shapeId="0" xr:uid="{00000000-0006-0000-0000-000052000000}">
      <text>
        <r>
          <rPr>
            <b/>
            <sz val="8"/>
            <color indexed="81"/>
            <rFont val="Tahoma"/>
            <family val="2"/>
          </rPr>
          <t>INFANCIA (6 a 11 años)</t>
        </r>
        <r>
          <rPr>
            <sz val="8"/>
            <color indexed="81"/>
            <rFont val="Tahoma"/>
            <family val="2"/>
          </rPr>
          <t xml:space="preserve">
</t>
        </r>
      </text>
    </comment>
    <comment ref="AN33" authorId="2" shapeId="0" xr:uid="{00000000-0006-0000-0000-000053000000}">
      <text>
        <r>
          <rPr>
            <b/>
            <sz val="8"/>
            <color indexed="81"/>
            <rFont val="Tahoma"/>
            <family val="2"/>
          </rPr>
          <t>ADOLESCENCIA (12 A 17 años)</t>
        </r>
      </text>
    </comment>
    <comment ref="AO33" authorId="2" shapeId="0" xr:uid="{00000000-0006-0000-0000-000054000000}">
      <text>
        <r>
          <rPr>
            <b/>
            <sz val="8"/>
            <color indexed="81"/>
            <rFont val="Tahoma"/>
            <family val="2"/>
          </rPr>
          <t>JUVENTUD (18 a 28 años)</t>
        </r>
        <r>
          <rPr>
            <sz val="8"/>
            <color indexed="81"/>
            <rFont val="Tahoma"/>
            <family val="2"/>
          </rPr>
          <t xml:space="preserve">
</t>
        </r>
      </text>
    </comment>
    <comment ref="AP33" authorId="2" shapeId="0" xr:uid="{00000000-0006-0000-0000-000055000000}">
      <text>
        <r>
          <rPr>
            <b/>
            <sz val="8"/>
            <color indexed="81"/>
            <rFont val="Tahoma"/>
            <family val="2"/>
          </rPr>
          <t xml:space="preserve"> ADULTO (29 a 60 años)</t>
        </r>
        <r>
          <rPr>
            <sz val="8"/>
            <color indexed="81"/>
            <rFont val="Tahoma"/>
            <family val="2"/>
          </rPr>
          <t xml:space="preserve">
</t>
        </r>
      </text>
    </comment>
    <comment ref="AQ33" authorId="2" shapeId="0" xr:uid="{00000000-0006-0000-0000-000056000000}">
      <text>
        <r>
          <rPr>
            <b/>
            <sz val="8"/>
            <color indexed="81"/>
            <rFont val="Tahoma"/>
            <family val="2"/>
          </rPr>
          <t>ADULTO MAYOR  (61 años en adelante)</t>
        </r>
        <r>
          <rPr>
            <sz val="8"/>
            <color indexed="81"/>
            <rFont val="Tahoma"/>
            <family val="2"/>
          </rPr>
          <t xml:space="preserve">
</t>
        </r>
      </text>
    </comment>
    <comment ref="AS33" authorId="2" shapeId="0" xr:uid="{00000000-0006-0000-0000-000057000000}">
      <text>
        <r>
          <rPr>
            <b/>
            <sz val="8"/>
            <color indexed="81"/>
            <rFont val="Tahoma"/>
            <family val="2"/>
          </rPr>
          <t>MUJERES</t>
        </r>
        <r>
          <rPr>
            <sz val="8"/>
            <color indexed="81"/>
            <rFont val="Tahoma"/>
            <family val="2"/>
          </rPr>
          <t xml:space="preserve">
</t>
        </r>
      </text>
    </comment>
    <comment ref="AT33" authorId="2" shapeId="0" xr:uid="{00000000-0006-0000-0000-000058000000}">
      <text>
        <r>
          <rPr>
            <b/>
            <sz val="8"/>
            <color indexed="81"/>
            <rFont val="Tahoma"/>
            <family val="2"/>
          </rPr>
          <t>HOMBRES</t>
        </r>
      </text>
    </comment>
    <comment ref="AV33" authorId="2" shapeId="0" xr:uid="{00000000-0006-0000-0000-000059000000}">
      <text>
        <r>
          <rPr>
            <b/>
            <sz val="8"/>
            <color indexed="81"/>
            <rFont val="Tahoma"/>
            <family val="2"/>
          </rPr>
          <t>VÍCTIMAS CONFLICTO ARMADO</t>
        </r>
        <r>
          <rPr>
            <sz val="8"/>
            <color indexed="81"/>
            <rFont val="Tahoma"/>
            <family val="2"/>
          </rPr>
          <t xml:space="preserve">
</t>
        </r>
      </text>
    </comment>
    <comment ref="AX33" authorId="2" shapeId="0" xr:uid="{00000000-0006-0000-0000-00005A000000}">
      <text>
        <r>
          <rPr>
            <b/>
            <sz val="8"/>
            <color indexed="81"/>
            <rFont val="Tahoma"/>
            <family val="2"/>
          </rPr>
          <t>DISCAPACITADOS</t>
        </r>
        <r>
          <rPr>
            <sz val="8"/>
            <color indexed="81"/>
            <rFont val="Tahoma"/>
            <family val="2"/>
          </rPr>
          <t xml:space="preserve">
</t>
        </r>
      </text>
    </comment>
    <comment ref="AY33" authorId="2" shapeId="0" xr:uid="{00000000-0006-0000-0000-00005B000000}">
      <text>
        <r>
          <rPr>
            <b/>
            <sz val="8"/>
            <color indexed="81"/>
            <rFont val="Tahoma"/>
            <family val="2"/>
          </rPr>
          <t>AFROCOLOMBIANO O RAIZAL</t>
        </r>
      </text>
    </comment>
    <comment ref="AZ33" authorId="2" shapeId="0" xr:uid="{00000000-0006-0000-0000-00005C000000}">
      <text>
        <r>
          <rPr>
            <b/>
            <sz val="8"/>
            <color indexed="81"/>
            <rFont val="Tahoma"/>
            <family val="2"/>
          </rPr>
          <t>INDÍGENAS</t>
        </r>
        <r>
          <rPr>
            <sz val="8"/>
            <color indexed="81"/>
            <rFont val="Tahoma"/>
            <family val="2"/>
          </rPr>
          <t xml:space="preserve">
</t>
        </r>
      </text>
    </comment>
    <comment ref="BA33" authorId="1" shapeId="0" xr:uid="{00000000-0006-0000-0000-00005D000000}">
      <text>
        <r>
          <rPr>
            <b/>
            <sz val="9"/>
            <color indexed="81"/>
            <rFont val="Tahoma"/>
            <family val="2"/>
          </rPr>
          <t>MEDIO DE EVIDENCIA. INFORME, RESGISTRO FOTOGRAFICO, PLANILLA, ETC</t>
        </r>
      </text>
    </comment>
    <comment ref="AL42" authorId="2" shapeId="0" xr:uid="{00000000-0006-0000-0000-00005E000000}">
      <text>
        <r>
          <rPr>
            <b/>
            <sz val="8"/>
            <color indexed="81"/>
            <rFont val="Tahoma"/>
            <family val="2"/>
          </rPr>
          <t>PRIMERA INFANCIA (0 a 5 años)</t>
        </r>
        <r>
          <rPr>
            <sz val="8"/>
            <color indexed="81"/>
            <rFont val="Tahoma"/>
            <family val="2"/>
          </rPr>
          <t xml:space="preserve">
</t>
        </r>
      </text>
    </comment>
    <comment ref="AM42" authorId="2" shapeId="0" xr:uid="{00000000-0006-0000-0000-00005F000000}">
      <text>
        <r>
          <rPr>
            <b/>
            <sz val="8"/>
            <color indexed="81"/>
            <rFont val="Tahoma"/>
            <family val="2"/>
          </rPr>
          <t>INFANCIA (6 a 11 años)</t>
        </r>
        <r>
          <rPr>
            <sz val="8"/>
            <color indexed="81"/>
            <rFont val="Tahoma"/>
            <family val="2"/>
          </rPr>
          <t xml:space="preserve">
</t>
        </r>
      </text>
    </comment>
    <comment ref="AN42" authorId="2" shapeId="0" xr:uid="{00000000-0006-0000-0000-000060000000}">
      <text>
        <r>
          <rPr>
            <b/>
            <sz val="8"/>
            <color indexed="81"/>
            <rFont val="Tahoma"/>
            <family val="2"/>
          </rPr>
          <t>ADOLESCENCIA (12 A 17 años)</t>
        </r>
      </text>
    </comment>
    <comment ref="AO42" authorId="2" shapeId="0" xr:uid="{00000000-0006-0000-0000-000061000000}">
      <text>
        <r>
          <rPr>
            <b/>
            <sz val="8"/>
            <color indexed="81"/>
            <rFont val="Tahoma"/>
            <family val="2"/>
          </rPr>
          <t>JUVENTUD (18 a 28 años)</t>
        </r>
        <r>
          <rPr>
            <sz val="8"/>
            <color indexed="81"/>
            <rFont val="Tahoma"/>
            <family val="2"/>
          </rPr>
          <t xml:space="preserve">
</t>
        </r>
      </text>
    </comment>
    <comment ref="AP42" authorId="2" shapeId="0" xr:uid="{00000000-0006-0000-0000-000062000000}">
      <text>
        <r>
          <rPr>
            <b/>
            <sz val="8"/>
            <color indexed="81"/>
            <rFont val="Tahoma"/>
            <family val="2"/>
          </rPr>
          <t xml:space="preserve"> ADULTO (29 a 60 años)</t>
        </r>
        <r>
          <rPr>
            <sz val="8"/>
            <color indexed="81"/>
            <rFont val="Tahoma"/>
            <family val="2"/>
          </rPr>
          <t xml:space="preserve">
</t>
        </r>
      </text>
    </comment>
    <comment ref="AQ42" authorId="2" shapeId="0" xr:uid="{00000000-0006-0000-0000-000063000000}">
      <text>
        <r>
          <rPr>
            <b/>
            <sz val="8"/>
            <color indexed="81"/>
            <rFont val="Tahoma"/>
            <family val="2"/>
          </rPr>
          <t>ADULTO MAYOR  (61 años en adelante)</t>
        </r>
        <r>
          <rPr>
            <sz val="8"/>
            <color indexed="81"/>
            <rFont val="Tahoma"/>
            <family val="2"/>
          </rPr>
          <t xml:space="preserve">
</t>
        </r>
      </text>
    </comment>
    <comment ref="AS42" authorId="2" shapeId="0" xr:uid="{00000000-0006-0000-0000-000064000000}">
      <text>
        <r>
          <rPr>
            <b/>
            <sz val="8"/>
            <color indexed="81"/>
            <rFont val="Tahoma"/>
            <family val="2"/>
          </rPr>
          <t>MUJERES</t>
        </r>
        <r>
          <rPr>
            <sz val="8"/>
            <color indexed="81"/>
            <rFont val="Tahoma"/>
            <family val="2"/>
          </rPr>
          <t xml:space="preserve">
</t>
        </r>
      </text>
    </comment>
    <comment ref="AT42" authorId="2" shapeId="0" xr:uid="{00000000-0006-0000-0000-000065000000}">
      <text>
        <r>
          <rPr>
            <b/>
            <sz val="8"/>
            <color indexed="81"/>
            <rFont val="Tahoma"/>
            <family val="2"/>
          </rPr>
          <t>HOMBRES</t>
        </r>
      </text>
    </comment>
    <comment ref="AV42" authorId="2" shapeId="0" xr:uid="{00000000-0006-0000-0000-000066000000}">
      <text>
        <r>
          <rPr>
            <b/>
            <sz val="8"/>
            <color indexed="81"/>
            <rFont val="Tahoma"/>
            <family val="2"/>
          </rPr>
          <t>VÍCTIMAS CONFLICTO ARMADO</t>
        </r>
        <r>
          <rPr>
            <sz val="8"/>
            <color indexed="81"/>
            <rFont val="Tahoma"/>
            <family val="2"/>
          </rPr>
          <t xml:space="preserve">
</t>
        </r>
      </text>
    </comment>
    <comment ref="AX42" authorId="2" shapeId="0" xr:uid="{00000000-0006-0000-0000-000067000000}">
      <text>
        <r>
          <rPr>
            <b/>
            <sz val="8"/>
            <color indexed="81"/>
            <rFont val="Tahoma"/>
            <family val="2"/>
          </rPr>
          <t>DISCAPACITADOS</t>
        </r>
        <r>
          <rPr>
            <sz val="8"/>
            <color indexed="81"/>
            <rFont val="Tahoma"/>
            <family val="2"/>
          </rPr>
          <t xml:space="preserve">
</t>
        </r>
      </text>
    </comment>
    <comment ref="AY42" authorId="2" shapeId="0" xr:uid="{00000000-0006-0000-0000-000068000000}">
      <text>
        <r>
          <rPr>
            <b/>
            <sz val="8"/>
            <color indexed="81"/>
            <rFont val="Tahoma"/>
            <family val="2"/>
          </rPr>
          <t>AFROCOLOMBIANO O RAIZAL</t>
        </r>
      </text>
    </comment>
    <comment ref="AZ42" authorId="2" shapeId="0" xr:uid="{00000000-0006-0000-0000-000069000000}">
      <text>
        <r>
          <rPr>
            <b/>
            <sz val="8"/>
            <color indexed="81"/>
            <rFont val="Tahoma"/>
            <family val="2"/>
          </rPr>
          <t>INDÍGENAS</t>
        </r>
        <r>
          <rPr>
            <sz val="8"/>
            <color indexed="81"/>
            <rFont val="Tahoma"/>
            <family val="2"/>
          </rPr>
          <t xml:space="preserve">
</t>
        </r>
      </text>
    </comment>
    <comment ref="BA42" authorId="1" shapeId="0" xr:uid="{00000000-0006-0000-0000-00006A000000}">
      <text>
        <r>
          <rPr>
            <b/>
            <sz val="9"/>
            <color indexed="81"/>
            <rFont val="Tahoma"/>
            <family val="2"/>
          </rPr>
          <t>MEDIO DE EVIDENCIA. INFORME, RESGISTRO FOTOGRAFICO, PLANILLA, ETC</t>
        </r>
      </text>
    </comment>
    <comment ref="AL51" authorId="2" shapeId="0" xr:uid="{00000000-0006-0000-0000-00006B000000}">
      <text>
        <r>
          <rPr>
            <b/>
            <sz val="8"/>
            <color indexed="81"/>
            <rFont val="Tahoma"/>
            <family val="2"/>
          </rPr>
          <t>PRIMERA INFANCIA (0 a 5 años)</t>
        </r>
        <r>
          <rPr>
            <sz val="8"/>
            <color indexed="81"/>
            <rFont val="Tahoma"/>
            <family val="2"/>
          </rPr>
          <t xml:space="preserve">
</t>
        </r>
      </text>
    </comment>
    <comment ref="AM51" authorId="2" shapeId="0" xr:uid="{00000000-0006-0000-0000-00006C000000}">
      <text>
        <r>
          <rPr>
            <b/>
            <sz val="8"/>
            <color indexed="81"/>
            <rFont val="Tahoma"/>
            <family val="2"/>
          </rPr>
          <t>INFANCIA (6 a 11 años)</t>
        </r>
        <r>
          <rPr>
            <sz val="8"/>
            <color indexed="81"/>
            <rFont val="Tahoma"/>
            <family val="2"/>
          </rPr>
          <t xml:space="preserve">
</t>
        </r>
      </text>
    </comment>
    <comment ref="AN51" authorId="2" shapeId="0" xr:uid="{00000000-0006-0000-0000-00006D000000}">
      <text>
        <r>
          <rPr>
            <b/>
            <sz val="8"/>
            <color indexed="81"/>
            <rFont val="Tahoma"/>
            <family val="2"/>
          </rPr>
          <t>ADOLESCENCIA (12 A 17 años)</t>
        </r>
      </text>
    </comment>
    <comment ref="AO51" authorId="2" shapeId="0" xr:uid="{00000000-0006-0000-0000-00006E000000}">
      <text>
        <r>
          <rPr>
            <b/>
            <sz val="8"/>
            <color indexed="81"/>
            <rFont val="Tahoma"/>
            <family val="2"/>
          </rPr>
          <t>JUVENTUD (18 a 28 años)</t>
        </r>
        <r>
          <rPr>
            <sz val="8"/>
            <color indexed="81"/>
            <rFont val="Tahoma"/>
            <family val="2"/>
          </rPr>
          <t xml:space="preserve">
</t>
        </r>
      </text>
    </comment>
    <comment ref="AP51" authorId="2" shapeId="0" xr:uid="{00000000-0006-0000-0000-00006F000000}">
      <text>
        <r>
          <rPr>
            <b/>
            <sz val="8"/>
            <color indexed="81"/>
            <rFont val="Tahoma"/>
            <family val="2"/>
          </rPr>
          <t xml:space="preserve"> ADULTO (29 a 60 años)</t>
        </r>
        <r>
          <rPr>
            <sz val="8"/>
            <color indexed="81"/>
            <rFont val="Tahoma"/>
            <family val="2"/>
          </rPr>
          <t xml:space="preserve">
</t>
        </r>
      </text>
    </comment>
    <comment ref="AQ51" authorId="2" shapeId="0" xr:uid="{00000000-0006-0000-0000-000070000000}">
      <text>
        <r>
          <rPr>
            <b/>
            <sz val="8"/>
            <color indexed="81"/>
            <rFont val="Tahoma"/>
            <family val="2"/>
          </rPr>
          <t>ADULTO MAYOR  (61 años en adelante)</t>
        </r>
        <r>
          <rPr>
            <sz val="8"/>
            <color indexed="81"/>
            <rFont val="Tahoma"/>
            <family val="2"/>
          </rPr>
          <t xml:space="preserve">
</t>
        </r>
      </text>
    </comment>
    <comment ref="AS51" authorId="2" shapeId="0" xr:uid="{00000000-0006-0000-0000-000071000000}">
      <text>
        <r>
          <rPr>
            <b/>
            <sz val="8"/>
            <color indexed="81"/>
            <rFont val="Tahoma"/>
            <family val="2"/>
          </rPr>
          <t>MUJERES</t>
        </r>
        <r>
          <rPr>
            <sz val="8"/>
            <color indexed="81"/>
            <rFont val="Tahoma"/>
            <family val="2"/>
          </rPr>
          <t xml:space="preserve">
</t>
        </r>
      </text>
    </comment>
    <comment ref="AT51" authorId="2" shapeId="0" xr:uid="{00000000-0006-0000-0000-000072000000}">
      <text>
        <r>
          <rPr>
            <b/>
            <sz val="8"/>
            <color indexed="81"/>
            <rFont val="Tahoma"/>
            <family val="2"/>
          </rPr>
          <t>HOMBRES</t>
        </r>
      </text>
    </comment>
    <comment ref="AV51" authorId="2" shapeId="0" xr:uid="{00000000-0006-0000-0000-000073000000}">
      <text>
        <r>
          <rPr>
            <b/>
            <sz val="8"/>
            <color indexed="81"/>
            <rFont val="Tahoma"/>
            <family val="2"/>
          </rPr>
          <t>VÍCTIMAS CONFLICTO ARMADO</t>
        </r>
        <r>
          <rPr>
            <sz val="8"/>
            <color indexed="81"/>
            <rFont val="Tahoma"/>
            <family val="2"/>
          </rPr>
          <t xml:space="preserve">
</t>
        </r>
      </text>
    </comment>
    <comment ref="AX51" authorId="2" shapeId="0" xr:uid="{00000000-0006-0000-0000-000074000000}">
      <text>
        <r>
          <rPr>
            <b/>
            <sz val="8"/>
            <color indexed="81"/>
            <rFont val="Tahoma"/>
            <family val="2"/>
          </rPr>
          <t>DISCAPACITADOS</t>
        </r>
        <r>
          <rPr>
            <sz val="8"/>
            <color indexed="81"/>
            <rFont val="Tahoma"/>
            <family val="2"/>
          </rPr>
          <t xml:space="preserve">
</t>
        </r>
      </text>
    </comment>
    <comment ref="AY51" authorId="2" shapeId="0" xr:uid="{00000000-0006-0000-0000-000075000000}">
      <text>
        <r>
          <rPr>
            <b/>
            <sz val="8"/>
            <color indexed="81"/>
            <rFont val="Tahoma"/>
            <family val="2"/>
          </rPr>
          <t>AFROCOLOMBIANO O RAIZAL</t>
        </r>
      </text>
    </comment>
    <comment ref="AZ51" authorId="2" shapeId="0" xr:uid="{00000000-0006-0000-0000-000076000000}">
      <text>
        <r>
          <rPr>
            <b/>
            <sz val="8"/>
            <color indexed="81"/>
            <rFont val="Tahoma"/>
            <family val="2"/>
          </rPr>
          <t>INDÍGENAS</t>
        </r>
        <r>
          <rPr>
            <sz val="8"/>
            <color indexed="81"/>
            <rFont val="Tahoma"/>
            <family val="2"/>
          </rPr>
          <t xml:space="preserve">
</t>
        </r>
      </text>
    </comment>
    <comment ref="BA51" authorId="1" shapeId="0" xr:uid="{00000000-0006-0000-0000-000077000000}">
      <text>
        <r>
          <rPr>
            <b/>
            <sz val="9"/>
            <color indexed="81"/>
            <rFont val="Tahoma"/>
            <family val="2"/>
          </rPr>
          <t>MEDIO DE EVIDENCIA. INFORME, RESGISTRO FOTOGRAFICO, PLANILLA, ETC</t>
        </r>
      </text>
    </comment>
    <comment ref="AL60" authorId="2" shapeId="0" xr:uid="{00000000-0006-0000-0000-000078000000}">
      <text>
        <r>
          <rPr>
            <b/>
            <sz val="8"/>
            <color indexed="81"/>
            <rFont val="Tahoma"/>
            <family val="2"/>
          </rPr>
          <t>PRIMERA INFANCIA (0 a 5 años)</t>
        </r>
        <r>
          <rPr>
            <sz val="8"/>
            <color indexed="81"/>
            <rFont val="Tahoma"/>
            <family val="2"/>
          </rPr>
          <t xml:space="preserve">
</t>
        </r>
      </text>
    </comment>
    <comment ref="AM60" authorId="2" shapeId="0" xr:uid="{00000000-0006-0000-0000-000079000000}">
      <text>
        <r>
          <rPr>
            <b/>
            <sz val="8"/>
            <color indexed="81"/>
            <rFont val="Tahoma"/>
            <family val="2"/>
          </rPr>
          <t>INFANCIA (6 a 11 años)</t>
        </r>
        <r>
          <rPr>
            <sz val="8"/>
            <color indexed="81"/>
            <rFont val="Tahoma"/>
            <family val="2"/>
          </rPr>
          <t xml:space="preserve">
</t>
        </r>
      </text>
    </comment>
    <comment ref="AN60" authorId="2" shapeId="0" xr:uid="{00000000-0006-0000-0000-00007A000000}">
      <text>
        <r>
          <rPr>
            <b/>
            <sz val="8"/>
            <color indexed="81"/>
            <rFont val="Tahoma"/>
            <family val="2"/>
          </rPr>
          <t>ADOLESCENCIA (12 A 17 años)</t>
        </r>
      </text>
    </comment>
    <comment ref="AO60" authorId="2" shapeId="0" xr:uid="{00000000-0006-0000-0000-00007B000000}">
      <text>
        <r>
          <rPr>
            <b/>
            <sz val="8"/>
            <color indexed="81"/>
            <rFont val="Tahoma"/>
            <family val="2"/>
          </rPr>
          <t>JUVENTUD (18 a 28 años)</t>
        </r>
        <r>
          <rPr>
            <sz val="8"/>
            <color indexed="81"/>
            <rFont val="Tahoma"/>
            <family val="2"/>
          </rPr>
          <t xml:space="preserve">
</t>
        </r>
      </text>
    </comment>
    <comment ref="AP60" authorId="2" shapeId="0" xr:uid="{00000000-0006-0000-0000-00007C000000}">
      <text>
        <r>
          <rPr>
            <b/>
            <sz val="8"/>
            <color indexed="81"/>
            <rFont val="Tahoma"/>
            <family val="2"/>
          </rPr>
          <t xml:space="preserve"> ADULTO (29 a 60 años)</t>
        </r>
        <r>
          <rPr>
            <sz val="8"/>
            <color indexed="81"/>
            <rFont val="Tahoma"/>
            <family val="2"/>
          </rPr>
          <t xml:space="preserve">
</t>
        </r>
      </text>
    </comment>
    <comment ref="AQ60" authorId="2" shapeId="0" xr:uid="{00000000-0006-0000-0000-00007D000000}">
      <text>
        <r>
          <rPr>
            <b/>
            <sz val="8"/>
            <color indexed="81"/>
            <rFont val="Tahoma"/>
            <family val="2"/>
          </rPr>
          <t>ADULTO MAYOR  (61 años en adelante)</t>
        </r>
        <r>
          <rPr>
            <sz val="8"/>
            <color indexed="81"/>
            <rFont val="Tahoma"/>
            <family val="2"/>
          </rPr>
          <t xml:space="preserve">
</t>
        </r>
      </text>
    </comment>
    <comment ref="AS60" authorId="2" shapeId="0" xr:uid="{00000000-0006-0000-0000-00007E000000}">
      <text>
        <r>
          <rPr>
            <b/>
            <sz val="8"/>
            <color indexed="81"/>
            <rFont val="Tahoma"/>
            <family val="2"/>
          </rPr>
          <t>MUJERES</t>
        </r>
        <r>
          <rPr>
            <sz val="8"/>
            <color indexed="81"/>
            <rFont val="Tahoma"/>
            <family val="2"/>
          </rPr>
          <t xml:space="preserve">
</t>
        </r>
      </text>
    </comment>
    <comment ref="AT60" authorId="2" shapeId="0" xr:uid="{00000000-0006-0000-0000-00007F000000}">
      <text>
        <r>
          <rPr>
            <b/>
            <sz val="8"/>
            <color indexed="81"/>
            <rFont val="Tahoma"/>
            <family val="2"/>
          </rPr>
          <t>HOMBRES</t>
        </r>
      </text>
    </comment>
    <comment ref="AV60" authorId="2" shapeId="0" xr:uid="{00000000-0006-0000-0000-000080000000}">
      <text>
        <r>
          <rPr>
            <b/>
            <sz val="8"/>
            <color indexed="81"/>
            <rFont val="Tahoma"/>
            <family val="2"/>
          </rPr>
          <t>VÍCTIMAS CONFLICTO ARMADO</t>
        </r>
        <r>
          <rPr>
            <sz val="8"/>
            <color indexed="81"/>
            <rFont val="Tahoma"/>
            <family val="2"/>
          </rPr>
          <t xml:space="preserve">
</t>
        </r>
      </text>
    </comment>
    <comment ref="AX60" authorId="2" shapeId="0" xr:uid="{00000000-0006-0000-0000-000081000000}">
      <text>
        <r>
          <rPr>
            <b/>
            <sz val="8"/>
            <color indexed="81"/>
            <rFont val="Tahoma"/>
            <family val="2"/>
          </rPr>
          <t>DISCAPACITADOS</t>
        </r>
        <r>
          <rPr>
            <sz val="8"/>
            <color indexed="81"/>
            <rFont val="Tahoma"/>
            <family val="2"/>
          </rPr>
          <t xml:space="preserve">
</t>
        </r>
      </text>
    </comment>
    <comment ref="AY60" authorId="2" shapeId="0" xr:uid="{00000000-0006-0000-0000-000082000000}">
      <text>
        <r>
          <rPr>
            <b/>
            <sz val="8"/>
            <color indexed="81"/>
            <rFont val="Tahoma"/>
            <family val="2"/>
          </rPr>
          <t>AFROCOLOMBIANO O RAIZAL</t>
        </r>
      </text>
    </comment>
    <comment ref="AZ60" authorId="2" shapeId="0" xr:uid="{00000000-0006-0000-0000-000083000000}">
      <text>
        <r>
          <rPr>
            <b/>
            <sz val="8"/>
            <color indexed="81"/>
            <rFont val="Tahoma"/>
            <family val="2"/>
          </rPr>
          <t>INDÍGENAS</t>
        </r>
        <r>
          <rPr>
            <sz val="8"/>
            <color indexed="81"/>
            <rFont val="Tahoma"/>
            <family val="2"/>
          </rPr>
          <t xml:space="preserve">
</t>
        </r>
      </text>
    </comment>
    <comment ref="BA60" authorId="1" shapeId="0" xr:uid="{00000000-0006-0000-0000-000084000000}">
      <text>
        <r>
          <rPr>
            <b/>
            <sz val="9"/>
            <color indexed="81"/>
            <rFont val="Tahoma"/>
            <family val="2"/>
          </rPr>
          <t>MEDIO DE EVIDENCIA. INFORME, RESGISTRO FOTOGRAFICO, PLANILLA, ETC</t>
        </r>
      </text>
    </comment>
    <comment ref="AL69" authorId="2" shapeId="0" xr:uid="{00000000-0006-0000-0000-000085000000}">
      <text>
        <r>
          <rPr>
            <b/>
            <sz val="8"/>
            <color indexed="81"/>
            <rFont val="Tahoma"/>
            <family val="2"/>
          </rPr>
          <t>PRIMERA INFANCIA (0 a 5 años)</t>
        </r>
        <r>
          <rPr>
            <sz val="8"/>
            <color indexed="81"/>
            <rFont val="Tahoma"/>
            <family val="2"/>
          </rPr>
          <t xml:space="preserve">
</t>
        </r>
      </text>
    </comment>
    <comment ref="AM69" authorId="2" shapeId="0" xr:uid="{00000000-0006-0000-0000-000086000000}">
      <text>
        <r>
          <rPr>
            <b/>
            <sz val="8"/>
            <color indexed="81"/>
            <rFont val="Tahoma"/>
            <family val="2"/>
          </rPr>
          <t>INFANCIA (6 a 11 años)</t>
        </r>
        <r>
          <rPr>
            <sz val="8"/>
            <color indexed="81"/>
            <rFont val="Tahoma"/>
            <family val="2"/>
          </rPr>
          <t xml:space="preserve">
</t>
        </r>
      </text>
    </comment>
    <comment ref="AN69" authorId="2" shapeId="0" xr:uid="{00000000-0006-0000-0000-000087000000}">
      <text>
        <r>
          <rPr>
            <b/>
            <sz val="8"/>
            <color indexed="81"/>
            <rFont val="Tahoma"/>
            <family val="2"/>
          </rPr>
          <t>ADOLESCENCIA (12 A 17 años)</t>
        </r>
      </text>
    </comment>
    <comment ref="AO69" authorId="2" shapeId="0" xr:uid="{00000000-0006-0000-0000-000088000000}">
      <text>
        <r>
          <rPr>
            <b/>
            <sz val="8"/>
            <color indexed="81"/>
            <rFont val="Tahoma"/>
            <family val="2"/>
          </rPr>
          <t>JUVENTUD (18 a 28 años)</t>
        </r>
        <r>
          <rPr>
            <sz val="8"/>
            <color indexed="81"/>
            <rFont val="Tahoma"/>
            <family val="2"/>
          </rPr>
          <t xml:space="preserve">
</t>
        </r>
      </text>
    </comment>
    <comment ref="AP69" authorId="2" shapeId="0" xr:uid="{00000000-0006-0000-0000-000089000000}">
      <text>
        <r>
          <rPr>
            <b/>
            <sz val="8"/>
            <color indexed="81"/>
            <rFont val="Tahoma"/>
            <family val="2"/>
          </rPr>
          <t xml:space="preserve"> ADULTO (29 a 60 años)</t>
        </r>
        <r>
          <rPr>
            <sz val="8"/>
            <color indexed="81"/>
            <rFont val="Tahoma"/>
            <family val="2"/>
          </rPr>
          <t xml:space="preserve">
</t>
        </r>
      </text>
    </comment>
    <comment ref="AQ69" authorId="2" shapeId="0" xr:uid="{00000000-0006-0000-0000-00008A000000}">
      <text>
        <r>
          <rPr>
            <b/>
            <sz val="8"/>
            <color indexed="81"/>
            <rFont val="Tahoma"/>
            <family val="2"/>
          </rPr>
          <t>ADULTO MAYOR  (61 años en adelante)</t>
        </r>
        <r>
          <rPr>
            <sz val="8"/>
            <color indexed="81"/>
            <rFont val="Tahoma"/>
            <family val="2"/>
          </rPr>
          <t xml:space="preserve">
</t>
        </r>
      </text>
    </comment>
    <comment ref="AS69" authorId="2" shapeId="0" xr:uid="{00000000-0006-0000-0000-00008B000000}">
      <text>
        <r>
          <rPr>
            <b/>
            <sz val="8"/>
            <color indexed="81"/>
            <rFont val="Tahoma"/>
            <family val="2"/>
          </rPr>
          <t>MUJERES</t>
        </r>
        <r>
          <rPr>
            <sz val="8"/>
            <color indexed="81"/>
            <rFont val="Tahoma"/>
            <family val="2"/>
          </rPr>
          <t xml:space="preserve">
</t>
        </r>
      </text>
    </comment>
    <comment ref="AT69" authorId="2" shapeId="0" xr:uid="{00000000-0006-0000-0000-00008C000000}">
      <text>
        <r>
          <rPr>
            <b/>
            <sz val="8"/>
            <color indexed="81"/>
            <rFont val="Tahoma"/>
            <family val="2"/>
          </rPr>
          <t>HOMBRES</t>
        </r>
      </text>
    </comment>
    <comment ref="AV69" authorId="2" shapeId="0" xr:uid="{00000000-0006-0000-0000-00008D000000}">
      <text>
        <r>
          <rPr>
            <b/>
            <sz val="8"/>
            <color indexed="81"/>
            <rFont val="Tahoma"/>
            <family val="2"/>
          </rPr>
          <t>VÍCTIMAS CONFLICTO ARMADO</t>
        </r>
        <r>
          <rPr>
            <sz val="8"/>
            <color indexed="81"/>
            <rFont val="Tahoma"/>
            <family val="2"/>
          </rPr>
          <t xml:space="preserve">
</t>
        </r>
      </text>
    </comment>
    <comment ref="AX69" authorId="2" shapeId="0" xr:uid="{00000000-0006-0000-0000-00008E000000}">
      <text>
        <r>
          <rPr>
            <b/>
            <sz val="8"/>
            <color indexed="81"/>
            <rFont val="Tahoma"/>
            <family val="2"/>
          </rPr>
          <t>DISCAPACITADOS</t>
        </r>
        <r>
          <rPr>
            <sz val="8"/>
            <color indexed="81"/>
            <rFont val="Tahoma"/>
            <family val="2"/>
          </rPr>
          <t xml:space="preserve">
</t>
        </r>
      </text>
    </comment>
    <comment ref="AY69" authorId="2" shapeId="0" xr:uid="{00000000-0006-0000-0000-00008F000000}">
      <text>
        <r>
          <rPr>
            <b/>
            <sz val="8"/>
            <color indexed="81"/>
            <rFont val="Tahoma"/>
            <family val="2"/>
          </rPr>
          <t>AFROCOLOMBIANO O RAIZAL</t>
        </r>
      </text>
    </comment>
    <comment ref="AZ69" authorId="2" shapeId="0" xr:uid="{00000000-0006-0000-0000-000090000000}">
      <text>
        <r>
          <rPr>
            <b/>
            <sz val="8"/>
            <color indexed="81"/>
            <rFont val="Tahoma"/>
            <family val="2"/>
          </rPr>
          <t>INDÍGENAS</t>
        </r>
        <r>
          <rPr>
            <sz val="8"/>
            <color indexed="81"/>
            <rFont val="Tahoma"/>
            <family val="2"/>
          </rPr>
          <t xml:space="preserve">
</t>
        </r>
      </text>
    </comment>
    <comment ref="BA69" authorId="1" shapeId="0" xr:uid="{00000000-0006-0000-0000-000091000000}">
      <text>
        <r>
          <rPr>
            <b/>
            <sz val="9"/>
            <color indexed="81"/>
            <rFont val="Tahoma"/>
            <family val="2"/>
          </rPr>
          <t>MEDIO DE EVIDENCIA. INFORME, RESGISTRO FOTOGRAFICO, PLANILLA, ETC</t>
        </r>
      </text>
    </comment>
    <comment ref="AL78" authorId="2" shapeId="0" xr:uid="{00000000-0006-0000-0000-000092000000}">
      <text>
        <r>
          <rPr>
            <b/>
            <sz val="8"/>
            <color indexed="81"/>
            <rFont val="Tahoma"/>
            <family val="2"/>
          </rPr>
          <t>PRIMERA INFANCIA (0 a 5 años)</t>
        </r>
        <r>
          <rPr>
            <sz val="8"/>
            <color indexed="81"/>
            <rFont val="Tahoma"/>
            <family val="2"/>
          </rPr>
          <t xml:space="preserve">
</t>
        </r>
      </text>
    </comment>
    <comment ref="AM78" authorId="2" shapeId="0" xr:uid="{00000000-0006-0000-0000-000093000000}">
      <text>
        <r>
          <rPr>
            <b/>
            <sz val="8"/>
            <color indexed="81"/>
            <rFont val="Tahoma"/>
            <family val="2"/>
          </rPr>
          <t>INFANCIA (6 a 11 años)</t>
        </r>
        <r>
          <rPr>
            <sz val="8"/>
            <color indexed="81"/>
            <rFont val="Tahoma"/>
            <family val="2"/>
          </rPr>
          <t xml:space="preserve">
</t>
        </r>
      </text>
    </comment>
    <comment ref="AN78" authorId="2" shapeId="0" xr:uid="{00000000-0006-0000-0000-000094000000}">
      <text>
        <r>
          <rPr>
            <b/>
            <sz val="8"/>
            <color indexed="81"/>
            <rFont val="Tahoma"/>
            <family val="2"/>
          </rPr>
          <t>ADOLESCENCIA (12 A 17 años)</t>
        </r>
      </text>
    </comment>
    <comment ref="AO78" authorId="2" shapeId="0" xr:uid="{00000000-0006-0000-0000-000095000000}">
      <text>
        <r>
          <rPr>
            <b/>
            <sz val="8"/>
            <color indexed="81"/>
            <rFont val="Tahoma"/>
            <family val="2"/>
          </rPr>
          <t>JUVENTUD (18 a 28 años)</t>
        </r>
        <r>
          <rPr>
            <sz val="8"/>
            <color indexed="81"/>
            <rFont val="Tahoma"/>
            <family val="2"/>
          </rPr>
          <t xml:space="preserve">
</t>
        </r>
      </text>
    </comment>
    <comment ref="AP78" authorId="2" shapeId="0" xr:uid="{00000000-0006-0000-0000-000096000000}">
      <text>
        <r>
          <rPr>
            <b/>
            <sz val="8"/>
            <color indexed="81"/>
            <rFont val="Tahoma"/>
            <family val="2"/>
          </rPr>
          <t xml:space="preserve"> ADULTO (29 a 60 años)</t>
        </r>
        <r>
          <rPr>
            <sz val="8"/>
            <color indexed="81"/>
            <rFont val="Tahoma"/>
            <family val="2"/>
          </rPr>
          <t xml:space="preserve">
</t>
        </r>
      </text>
    </comment>
    <comment ref="AQ78" authorId="2" shapeId="0" xr:uid="{00000000-0006-0000-0000-000097000000}">
      <text>
        <r>
          <rPr>
            <b/>
            <sz val="8"/>
            <color indexed="81"/>
            <rFont val="Tahoma"/>
            <family val="2"/>
          </rPr>
          <t>ADULTO MAYOR  (61 años en adelante)</t>
        </r>
        <r>
          <rPr>
            <sz val="8"/>
            <color indexed="81"/>
            <rFont val="Tahoma"/>
            <family val="2"/>
          </rPr>
          <t xml:space="preserve">
</t>
        </r>
      </text>
    </comment>
    <comment ref="AS78" authorId="2" shapeId="0" xr:uid="{00000000-0006-0000-0000-000098000000}">
      <text>
        <r>
          <rPr>
            <b/>
            <sz val="8"/>
            <color indexed="81"/>
            <rFont val="Tahoma"/>
            <family val="2"/>
          </rPr>
          <t>MUJERES</t>
        </r>
        <r>
          <rPr>
            <sz val="8"/>
            <color indexed="81"/>
            <rFont val="Tahoma"/>
            <family val="2"/>
          </rPr>
          <t xml:space="preserve">
</t>
        </r>
      </text>
    </comment>
    <comment ref="AT78" authorId="2" shapeId="0" xr:uid="{00000000-0006-0000-0000-000099000000}">
      <text>
        <r>
          <rPr>
            <b/>
            <sz val="8"/>
            <color indexed="81"/>
            <rFont val="Tahoma"/>
            <family val="2"/>
          </rPr>
          <t>HOMBRES</t>
        </r>
      </text>
    </comment>
    <comment ref="AV78" authorId="2" shapeId="0" xr:uid="{00000000-0006-0000-0000-00009A000000}">
      <text>
        <r>
          <rPr>
            <b/>
            <sz val="8"/>
            <color indexed="81"/>
            <rFont val="Tahoma"/>
            <family val="2"/>
          </rPr>
          <t>VÍCTIMAS CONFLICTO ARMADO</t>
        </r>
        <r>
          <rPr>
            <sz val="8"/>
            <color indexed="81"/>
            <rFont val="Tahoma"/>
            <family val="2"/>
          </rPr>
          <t xml:space="preserve">
</t>
        </r>
      </text>
    </comment>
    <comment ref="AX78" authorId="2" shapeId="0" xr:uid="{00000000-0006-0000-0000-00009B000000}">
      <text>
        <r>
          <rPr>
            <b/>
            <sz val="8"/>
            <color indexed="81"/>
            <rFont val="Tahoma"/>
            <family val="2"/>
          </rPr>
          <t>DISCAPACITADOS</t>
        </r>
        <r>
          <rPr>
            <sz val="8"/>
            <color indexed="81"/>
            <rFont val="Tahoma"/>
            <family val="2"/>
          </rPr>
          <t xml:space="preserve">
</t>
        </r>
      </text>
    </comment>
    <comment ref="AY78" authorId="2" shapeId="0" xr:uid="{00000000-0006-0000-0000-00009C000000}">
      <text>
        <r>
          <rPr>
            <b/>
            <sz val="8"/>
            <color indexed="81"/>
            <rFont val="Tahoma"/>
            <family val="2"/>
          </rPr>
          <t>AFROCOLOMBIANO O RAIZAL</t>
        </r>
      </text>
    </comment>
    <comment ref="AZ78" authorId="2" shapeId="0" xr:uid="{00000000-0006-0000-0000-00009D000000}">
      <text>
        <r>
          <rPr>
            <b/>
            <sz val="8"/>
            <color indexed="81"/>
            <rFont val="Tahoma"/>
            <family val="2"/>
          </rPr>
          <t>INDÍGENAS</t>
        </r>
        <r>
          <rPr>
            <sz val="8"/>
            <color indexed="81"/>
            <rFont val="Tahoma"/>
            <family val="2"/>
          </rPr>
          <t xml:space="preserve">
</t>
        </r>
      </text>
    </comment>
    <comment ref="BA78" authorId="1" shapeId="0" xr:uid="{00000000-0006-0000-0000-00009E000000}">
      <text>
        <r>
          <rPr>
            <b/>
            <sz val="9"/>
            <color indexed="81"/>
            <rFont val="Tahoma"/>
            <family val="2"/>
          </rPr>
          <t>MEDIO DE EVIDENCIA. INFORME, RESGISTRO FOTOGRAFICO, PLANILLA, ETC</t>
        </r>
      </text>
    </comment>
    <comment ref="AL87" authorId="2" shapeId="0" xr:uid="{00000000-0006-0000-0000-00009F000000}">
      <text>
        <r>
          <rPr>
            <b/>
            <sz val="8"/>
            <color indexed="81"/>
            <rFont val="Tahoma"/>
            <family val="2"/>
          </rPr>
          <t>PRIMERA INFANCIA (0 a 5 años)</t>
        </r>
        <r>
          <rPr>
            <sz val="8"/>
            <color indexed="81"/>
            <rFont val="Tahoma"/>
            <family val="2"/>
          </rPr>
          <t xml:space="preserve">
</t>
        </r>
      </text>
    </comment>
    <comment ref="AM87" authorId="2" shapeId="0" xr:uid="{00000000-0006-0000-0000-0000A0000000}">
      <text>
        <r>
          <rPr>
            <b/>
            <sz val="8"/>
            <color indexed="81"/>
            <rFont val="Tahoma"/>
            <family val="2"/>
          </rPr>
          <t>INFANCIA (6 a 11 años)</t>
        </r>
        <r>
          <rPr>
            <sz val="8"/>
            <color indexed="81"/>
            <rFont val="Tahoma"/>
            <family val="2"/>
          </rPr>
          <t xml:space="preserve">
</t>
        </r>
      </text>
    </comment>
    <comment ref="AN87" authorId="2" shapeId="0" xr:uid="{00000000-0006-0000-0000-0000A1000000}">
      <text>
        <r>
          <rPr>
            <b/>
            <sz val="8"/>
            <color indexed="81"/>
            <rFont val="Tahoma"/>
            <family val="2"/>
          </rPr>
          <t>ADOLESCENCIA (12 A 17 años)</t>
        </r>
      </text>
    </comment>
    <comment ref="AO87" authorId="2" shapeId="0" xr:uid="{00000000-0006-0000-0000-0000A2000000}">
      <text>
        <r>
          <rPr>
            <b/>
            <sz val="8"/>
            <color indexed="81"/>
            <rFont val="Tahoma"/>
            <family val="2"/>
          </rPr>
          <t>JUVENTUD (18 a 28 años)</t>
        </r>
        <r>
          <rPr>
            <sz val="8"/>
            <color indexed="81"/>
            <rFont val="Tahoma"/>
            <family val="2"/>
          </rPr>
          <t xml:space="preserve">
</t>
        </r>
      </text>
    </comment>
    <comment ref="AP87" authorId="2" shapeId="0" xr:uid="{00000000-0006-0000-0000-0000A3000000}">
      <text>
        <r>
          <rPr>
            <b/>
            <sz val="8"/>
            <color indexed="81"/>
            <rFont val="Tahoma"/>
            <family val="2"/>
          </rPr>
          <t xml:space="preserve"> ADULTO (29 a 60 años)</t>
        </r>
        <r>
          <rPr>
            <sz val="8"/>
            <color indexed="81"/>
            <rFont val="Tahoma"/>
            <family val="2"/>
          </rPr>
          <t xml:space="preserve">
</t>
        </r>
      </text>
    </comment>
    <comment ref="AQ87" authorId="2" shapeId="0" xr:uid="{00000000-0006-0000-0000-0000A4000000}">
      <text>
        <r>
          <rPr>
            <b/>
            <sz val="8"/>
            <color indexed="81"/>
            <rFont val="Tahoma"/>
            <family val="2"/>
          </rPr>
          <t>ADULTO MAYOR  (61 años en adelante)</t>
        </r>
        <r>
          <rPr>
            <sz val="8"/>
            <color indexed="81"/>
            <rFont val="Tahoma"/>
            <family val="2"/>
          </rPr>
          <t xml:space="preserve">
</t>
        </r>
      </text>
    </comment>
    <comment ref="AS87" authorId="2" shapeId="0" xr:uid="{00000000-0006-0000-0000-0000A5000000}">
      <text>
        <r>
          <rPr>
            <b/>
            <sz val="8"/>
            <color indexed="81"/>
            <rFont val="Tahoma"/>
            <family val="2"/>
          </rPr>
          <t>MUJERES</t>
        </r>
        <r>
          <rPr>
            <sz val="8"/>
            <color indexed="81"/>
            <rFont val="Tahoma"/>
            <family val="2"/>
          </rPr>
          <t xml:space="preserve">
</t>
        </r>
      </text>
    </comment>
    <comment ref="AT87" authorId="2" shapeId="0" xr:uid="{00000000-0006-0000-0000-0000A6000000}">
      <text>
        <r>
          <rPr>
            <b/>
            <sz val="8"/>
            <color indexed="81"/>
            <rFont val="Tahoma"/>
            <family val="2"/>
          </rPr>
          <t>HOMBRES</t>
        </r>
      </text>
    </comment>
    <comment ref="AV87" authorId="2" shapeId="0" xr:uid="{00000000-0006-0000-0000-0000A7000000}">
      <text>
        <r>
          <rPr>
            <b/>
            <sz val="8"/>
            <color indexed="81"/>
            <rFont val="Tahoma"/>
            <family val="2"/>
          </rPr>
          <t>VÍCTIMAS CONFLICTO ARMADO</t>
        </r>
        <r>
          <rPr>
            <sz val="8"/>
            <color indexed="81"/>
            <rFont val="Tahoma"/>
            <family val="2"/>
          </rPr>
          <t xml:space="preserve">
</t>
        </r>
      </text>
    </comment>
    <comment ref="AX87" authorId="2" shapeId="0" xr:uid="{00000000-0006-0000-0000-0000A8000000}">
      <text>
        <r>
          <rPr>
            <b/>
            <sz val="8"/>
            <color indexed="81"/>
            <rFont val="Tahoma"/>
            <family val="2"/>
          </rPr>
          <t>DISCAPACITADOS</t>
        </r>
        <r>
          <rPr>
            <sz val="8"/>
            <color indexed="81"/>
            <rFont val="Tahoma"/>
            <family val="2"/>
          </rPr>
          <t xml:space="preserve">
</t>
        </r>
      </text>
    </comment>
    <comment ref="AY87" authorId="2" shapeId="0" xr:uid="{00000000-0006-0000-0000-0000A9000000}">
      <text>
        <r>
          <rPr>
            <b/>
            <sz val="8"/>
            <color indexed="81"/>
            <rFont val="Tahoma"/>
            <family val="2"/>
          </rPr>
          <t>AFROCOLOMBIANO O RAIZAL</t>
        </r>
      </text>
    </comment>
    <comment ref="AZ87" authorId="2" shapeId="0" xr:uid="{00000000-0006-0000-0000-0000AA000000}">
      <text>
        <r>
          <rPr>
            <b/>
            <sz val="8"/>
            <color indexed="81"/>
            <rFont val="Tahoma"/>
            <family val="2"/>
          </rPr>
          <t>INDÍGENAS</t>
        </r>
        <r>
          <rPr>
            <sz val="8"/>
            <color indexed="81"/>
            <rFont val="Tahoma"/>
            <family val="2"/>
          </rPr>
          <t xml:space="preserve">
</t>
        </r>
      </text>
    </comment>
    <comment ref="BA87" authorId="1" shapeId="0" xr:uid="{00000000-0006-0000-0000-0000AB000000}">
      <text>
        <r>
          <rPr>
            <b/>
            <sz val="9"/>
            <color indexed="81"/>
            <rFont val="Tahoma"/>
            <family val="2"/>
          </rPr>
          <t>MEDIO DE EVIDENCIA. INFORME, RESGISTRO FOTOGRAFICO, PLANILLA, ETC</t>
        </r>
      </text>
    </comment>
    <comment ref="AL96" authorId="2" shapeId="0" xr:uid="{00000000-0006-0000-0000-0000AC000000}">
      <text>
        <r>
          <rPr>
            <b/>
            <sz val="8"/>
            <color indexed="81"/>
            <rFont val="Tahoma"/>
            <family val="2"/>
          </rPr>
          <t>PRIMERA INFANCIA (0 a 5 años)</t>
        </r>
        <r>
          <rPr>
            <sz val="8"/>
            <color indexed="81"/>
            <rFont val="Tahoma"/>
            <family val="2"/>
          </rPr>
          <t xml:space="preserve">
</t>
        </r>
      </text>
    </comment>
    <comment ref="AM96" authorId="2" shapeId="0" xr:uid="{00000000-0006-0000-0000-0000AD000000}">
      <text>
        <r>
          <rPr>
            <b/>
            <sz val="8"/>
            <color indexed="81"/>
            <rFont val="Tahoma"/>
            <family val="2"/>
          </rPr>
          <t>INFANCIA (6 a 11 años)</t>
        </r>
        <r>
          <rPr>
            <sz val="8"/>
            <color indexed="81"/>
            <rFont val="Tahoma"/>
            <family val="2"/>
          </rPr>
          <t xml:space="preserve">
</t>
        </r>
      </text>
    </comment>
    <comment ref="AN96" authorId="2" shapeId="0" xr:uid="{00000000-0006-0000-0000-0000AE000000}">
      <text>
        <r>
          <rPr>
            <b/>
            <sz val="8"/>
            <color indexed="81"/>
            <rFont val="Tahoma"/>
            <family val="2"/>
          </rPr>
          <t>ADOLESCENCIA (12 A 17 años)</t>
        </r>
      </text>
    </comment>
    <comment ref="AO96" authorId="2" shapeId="0" xr:uid="{00000000-0006-0000-0000-0000AF000000}">
      <text>
        <r>
          <rPr>
            <b/>
            <sz val="8"/>
            <color indexed="81"/>
            <rFont val="Tahoma"/>
            <family val="2"/>
          </rPr>
          <t>JUVENTUD (18 a 28 años)</t>
        </r>
        <r>
          <rPr>
            <sz val="8"/>
            <color indexed="81"/>
            <rFont val="Tahoma"/>
            <family val="2"/>
          </rPr>
          <t xml:space="preserve">
</t>
        </r>
      </text>
    </comment>
    <comment ref="AP96" authorId="2" shapeId="0" xr:uid="{00000000-0006-0000-0000-0000B0000000}">
      <text>
        <r>
          <rPr>
            <b/>
            <sz val="8"/>
            <color indexed="81"/>
            <rFont val="Tahoma"/>
            <family val="2"/>
          </rPr>
          <t xml:space="preserve"> ADULTO (29 a 60 años)</t>
        </r>
        <r>
          <rPr>
            <sz val="8"/>
            <color indexed="81"/>
            <rFont val="Tahoma"/>
            <family val="2"/>
          </rPr>
          <t xml:space="preserve">
</t>
        </r>
      </text>
    </comment>
    <comment ref="AQ96" authorId="2" shapeId="0" xr:uid="{00000000-0006-0000-0000-0000B1000000}">
      <text>
        <r>
          <rPr>
            <b/>
            <sz val="8"/>
            <color indexed="81"/>
            <rFont val="Tahoma"/>
            <family val="2"/>
          </rPr>
          <t>ADULTO MAYOR  (61 años en adelante)</t>
        </r>
        <r>
          <rPr>
            <sz val="8"/>
            <color indexed="81"/>
            <rFont val="Tahoma"/>
            <family val="2"/>
          </rPr>
          <t xml:space="preserve">
</t>
        </r>
      </text>
    </comment>
    <comment ref="AS96" authorId="2" shapeId="0" xr:uid="{00000000-0006-0000-0000-0000B2000000}">
      <text>
        <r>
          <rPr>
            <b/>
            <sz val="8"/>
            <color indexed="81"/>
            <rFont val="Tahoma"/>
            <family val="2"/>
          </rPr>
          <t>MUJERES</t>
        </r>
        <r>
          <rPr>
            <sz val="8"/>
            <color indexed="81"/>
            <rFont val="Tahoma"/>
            <family val="2"/>
          </rPr>
          <t xml:space="preserve">
</t>
        </r>
      </text>
    </comment>
    <comment ref="AT96" authorId="2" shapeId="0" xr:uid="{00000000-0006-0000-0000-0000B3000000}">
      <text>
        <r>
          <rPr>
            <b/>
            <sz val="8"/>
            <color indexed="81"/>
            <rFont val="Tahoma"/>
            <family val="2"/>
          </rPr>
          <t>HOMBRES</t>
        </r>
      </text>
    </comment>
    <comment ref="AV96" authorId="2" shapeId="0" xr:uid="{00000000-0006-0000-0000-0000B4000000}">
      <text>
        <r>
          <rPr>
            <b/>
            <sz val="8"/>
            <color indexed="81"/>
            <rFont val="Tahoma"/>
            <family val="2"/>
          </rPr>
          <t>VÍCTIMAS CONFLICTO ARMADO</t>
        </r>
        <r>
          <rPr>
            <sz val="8"/>
            <color indexed="81"/>
            <rFont val="Tahoma"/>
            <family val="2"/>
          </rPr>
          <t xml:space="preserve">
</t>
        </r>
      </text>
    </comment>
    <comment ref="AX96" authorId="2" shapeId="0" xr:uid="{00000000-0006-0000-0000-0000B5000000}">
      <text>
        <r>
          <rPr>
            <b/>
            <sz val="8"/>
            <color indexed="81"/>
            <rFont val="Tahoma"/>
            <family val="2"/>
          </rPr>
          <t>DISCAPACITADOS</t>
        </r>
        <r>
          <rPr>
            <sz val="8"/>
            <color indexed="81"/>
            <rFont val="Tahoma"/>
            <family val="2"/>
          </rPr>
          <t xml:space="preserve">
</t>
        </r>
      </text>
    </comment>
    <comment ref="AY96" authorId="2" shapeId="0" xr:uid="{00000000-0006-0000-0000-0000B6000000}">
      <text>
        <r>
          <rPr>
            <b/>
            <sz val="8"/>
            <color indexed="81"/>
            <rFont val="Tahoma"/>
            <family val="2"/>
          </rPr>
          <t>AFROCOLOMBIANO O RAIZAL</t>
        </r>
      </text>
    </comment>
    <comment ref="AZ96" authorId="2" shapeId="0" xr:uid="{00000000-0006-0000-0000-0000B7000000}">
      <text>
        <r>
          <rPr>
            <b/>
            <sz val="8"/>
            <color indexed="81"/>
            <rFont val="Tahoma"/>
            <family val="2"/>
          </rPr>
          <t>INDÍGENAS</t>
        </r>
        <r>
          <rPr>
            <sz val="8"/>
            <color indexed="81"/>
            <rFont val="Tahoma"/>
            <family val="2"/>
          </rPr>
          <t xml:space="preserve">
</t>
        </r>
      </text>
    </comment>
    <comment ref="BA96" authorId="1" shapeId="0" xr:uid="{00000000-0006-0000-0000-0000B8000000}">
      <text>
        <r>
          <rPr>
            <b/>
            <sz val="9"/>
            <color indexed="81"/>
            <rFont val="Tahoma"/>
            <family val="2"/>
          </rPr>
          <t>MEDIO DE EVIDENCIA. INFORME, RESGISTRO FOTOGRAFICO, PLANILLA, ETC</t>
        </r>
      </text>
    </comment>
    <comment ref="AL105" authorId="2" shapeId="0" xr:uid="{00000000-0006-0000-0000-0000B9000000}">
      <text>
        <r>
          <rPr>
            <b/>
            <sz val="8"/>
            <color indexed="81"/>
            <rFont val="Tahoma"/>
            <family val="2"/>
          </rPr>
          <t>PRIMERA INFANCIA (0 a 5 años)</t>
        </r>
        <r>
          <rPr>
            <sz val="8"/>
            <color indexed="81"/>
            <rFont val="Tahoma"/>
            <family val="2"/>
          </rPr>
          <t xml:space="preserve">
</t>
        </r>
      </text>
    </comment>
    <comment ref="AM105" authorId="2" shapeId="0" xr:uid="{00000000-0006-0000-0000-0000BA000000}">
      <text>
        <r>
          <rPr>
            <b/>
            <sz val="8"/>
            <color indexed="81"/>
            <rFont val="Tahoma"/>
            <family val="2"/>
          </rPr>
          <t>INFANCIA (6 a 11 años)</t>
        </r>
        <r>
          <rPr>
            <sz val="8"/>
            <color indexed="81"/>
            <rFont val="Tahoma"/>
            <family val="2"/>
          </rPr>
          <t xml:space="preserve">
</t>
        </r>
      </text>
    </comment>
    <comment ref="AN105" authorId="2" shapeId="0" xr:uid="{00000000-0006-0000-0000-0000BB000000}">
      <text>
        <r>
          <rPr>
            <b/>
            <sz val="8"/>
            <color indexed="81"/>
            <rFont val="Tahoma"/>
            <family val="2"/>
          </rPr>
          <t>ADOLESCENCIA (12 A 17 años)</t>
        </r>
      </text>
    </comment>
    <comment ref="AO105" authorId="2" shapeId="0" xr:uid="{00000000-0006-0000-0000-0000BC000000}">
      <text>
        <r>
          <rPr>
            <b/>
            <sz val="8"/>
            <color indexed="81"/>
            <rFont val="Tahoma"/>
            <family val="2"/>
          </rPr>
          <t>JUVENTUD (18 a 28 años)</t>
        </r>
        <r>
          <rPr>
            <sz val="8"/>
            <color indexed="81"/>
            <rFont val="Tahoma"/>
            <family val="2"/>
          </rPr>
          <t xml:space="preserve">
</t>
        </r>
      </text>
    </comment>
    <comment ref="AP105" authorId="2" shapeId="0" xr:uid="{00000000-0006-0000-0000-0000BD000000}">
      <text>
        <r>
          <rPr>
            <b/>
            <sz val="8"/>
            <color indexed="81"/>
            <rFont val="Tahoma"/>
            <family val="2"/>
          </rPr>
          <t xml:space="preserve"> ADULTO (29 a 60 años)</t>
        </r>
        <r>
          <rPr>
            <sz val="8"/>
            <color indexed="81"/>
            <rFont val="Tahoma"/>
            <family val="2"/>
          </rPr>
          <t xml:space="preserve">
</t>
        </r>
      </text>
    </comment>
    <comment ref="AQ105" authorId="2" shapeId="0" xr:uid="{00000000-0006-0000-0000-0000BE000000}">
      <text>
        <r>
          <rPr>
            <b/>
            <sz val="8"/>
            <color indexed="81"/>
            <rFont val="Tahoma"/>
            <family val="2"/>
          </rPr>
          <t>ADULTO MAYOR  (61 años en adelante)</t>
        </r>
        <r>
          <rPr>
            <sz val="8"/>
            <color indexed="81"/>
            <rFont val="Tahoma"/>
            <family val="2"/>
          </rPr>
          <t xml:space="preserve">
</t>
        </r>
      </text>
    </comment>
    <comment ref="AS105" authorId="2" shapeId="0" xr:uid="{00000000-0006-0000-0000-0000BF000000}">
      <text>
        <r>
          <rPr>
            <b/>
            <sz val="8"/>
            <color indexed="81"/>
            <rFont val="Tahoma"/>
            <family val="2"/>
          </rPr>
          <t>MUJERES</t>
        </r>
        <r>
          <rPr>
            <sz val="8"/>
            <color indexed="81"/>
            <rFont val="Tahoma"/>
            <family val="2"/>
          </rPr>
          <t xml:space="preserve">
</t>
        </r>
      </text>
    </comment>
    <comment ref="AT105" authorId="2" shapeId="0" xr:uid="{00000000-0006-0000-0000-0000C0000000}">
      <text>
        <r>
          <rPr>
            <b/>
            <sz val="8"/>
            <color indexed="81"/>
            <rFont val="Tahoma"/>
            <family val="2"/>
          </rPr>
          <t>HOMBRES</t>
        </r>
      </text>
    </comment>
    <comment ref="AV105" authorId="2" shapeId="0" xr:uid="{00000000-0006-0000-0000-0000C1000000}">
      <text>
        <r>
          <rPr>
            <b/>
            <sz val="8"/>
            <color indexed="81"/>
            <rFont val="Tahoma"/>
            <family val="2"/>
          </rPr>
          <t>VÍCTIMAS CONFLICTO ARMADO</t>
        </r>
        <r>
          <rPr>
            <sz val="8"/>
            <color indexed="81"/>
            <rFont val="Tahoma"/>
            <family val="2"/>
          </rPr>
          <t xml:space="preserve">
</t>
        </r>
      </text>
    </comment>
    <comment ref="AX105" authorId="2" shapeId="0" xr:uid="{00000000-0006-0000-0000-0000C2000000}">
      <text>
        <r>
          <rPr>
            <b/>
            <sz val="8"/>
            <color indexed="81"/>
            <rFont val="Tahoma"/>
            <family val="2"/>
          </rPr>
          <t>DISCAPACITADOS</t>
        </r>
        <r>
          <rPr>
            <sz val="8"/>
            <color indexed="81"/>
            <rFont val="Tahoma"/>
            <family val="2"/>
          </rPr>
          <t xml:space="preserve">
</t>
        </r>
      </text>
    </comment>
    <comment ref="AY105" authorId="2" shapeId="0" xr:uid="{00000000-0006-0000-0000-0000C3000000}">
      <text>
        <r>
          <rPr>
            <b/>
            <sz val="8"/>
            <color indexed="81"/>
            <rFont val="Tahoma"/>
            <family val="2"/>
          </rPr>
          <t>AFROCOLOMBIANO O RAIZAL</t>
        </r>
      </text>
    </comment>
    <comment ref="AZ105" authorId="2" shapeId="0" xr:uid="{00000000-0006-0000-0000-0000C4000000}">
      <text>
        <r>
          <rPr>
            <b/>
            <sz val="8"/>
            <color indexed="81"/>
            <rFont val="Tahoma"/>
            <family val="2"/>
          </rPr>
          <t>INDÍGENAS</t>
        </r>
        <r>
          <rPr>
            <sz val="8"/>
            <color indexed="81"/>
            <rFont val="Tahoma"/>
            <family val="2"/>
          </rPr>
          <t xml:space="preserve">
</t>
        </r>
      </text>
    </comment>
    <comment ref="BA105" authorId="1" shapeId="0" xr:uid="{00000000-0006-0000-0000-0000C5000000}">
      <text>
        <r>
          <rPr>
            <b/>
            <sz val="9"/>
            <color indexed="81"/>
            <rFont val="Tahoma"/>
            <family val="2"/>
          </rPr>
          <t>MEDIO DE EVIDENCIA. INFORME, RESGISTRO FOTOGRAFICO, PLANILLA, ETC</t>
        </r>
      </text>
    </comment>
    <comment ref="AL114" authorId="2" shapeId="0" xr:uid="{00000000-0006-0000-0000-0000C6000000}">
      <text>
        <r>
          <rPr>
            <b/>
            <sz val="8"/>
            <color indexed="81"/>
            <rFont val="Tahoma"/>
            <family val="2"/>
          </rPr>
          <t>PRIMERA INFANCIA (0 a 5 años)</t>
        </r>
        <r>
          <rPr>
            <sz val="8"/>
            <color indexed="81"/>
            <rFont val="Tahoma"/>
            <family val="2"/>
          </rPr>
          <t xml:space="preserve">
</t>
        </r>
      </text>
    </comment>
    <comment ref="AM114" authorId="2" shapeId="0" xr:uid="{00000000-0006-0000-0000-0000C7000000}">
      <text>
        <r>
          <rPr>
            <b/>
            <sz val="8"/>
            <color indexed="81"/>
            <rFont val="Tahoma"/>
            <family val="2"/>
          </rPr>
          <t>INFANCIA (6 a 11 años)</t>
        </r>
        <r>
          <rPr>
            <sz val="8"/>
            <color indexed="81"/>
            <rFont val="Tahoma"/>
            <family val="2"/>
          </rPr>
          <t xml:space="preserve">
</t>
        </r>
      </text>
    </comment>
    <comment ref="AN114" authorId="2" shapeId="0" xr:uid="{00000000-0006-0000-0000-0000C8000000}">
      <text>
        <r>
          <rPr>
            <b/>
            <sz val="8"/>
            <color indexed="81"/>
            <rFont val="Tahoma"/>
            <family val="2"/>
          </rPr>
          <t>ADOLESCENCIA (12 A 17 años)</t>
        </r>
      </text>
    </comment>
    <comment ref="AO114" authorId="2" shapeId="0" xr:uid="{00000000-0006-0000-0000-0000C9000000}">
      <text>
        <r>
          <rPr>
            <b/>
            <sz val="8"/>
            <color indexed="81"/>
            <rFont val="Tahoma"/>
            <family val="2"/>
          </rPr>
          <t>JUVENTUD (18 a 28 años)</t>
        </r>
        <r>
          <rPr>
            <sz val="8"/>
            <color indexed="81"/>
            <rFont val="Tahoma"/>
            <family val="2"/>
          </rPr>
          <t xml:space="preserve">
</t>
        </r>
      </text>
    </comment>
    <comment ref="AP114" authorId="2" shapeId="0" xr:uid="{00000000-0006-0000-0000-0000CA000000}">
      <text>
        <r>
          <rPr>
            <b/>
            <sz val="8"/>
            <color indexed="81"/>
            <rFont val="Tahoma"/>
            <family val="2"/>
          </rPr>
          <t xml:space="preserve"> ADULTO (29 a 60 años)</t>
        </r>
        <r>
          <rPr>
            <sz val="8"/>
            <color indexed="81"/>
            <rFont val="Tahoma"/>
            <family val="2"/>
          </rPr>
          <t xml:space="preserve">
</t>
        </r>
      </text>
    </comment>
    <comment ref="AQ114" authorId="2" shapeId="0" xr:uid="{00000000-0006-0000-0000-0000CB000000}">
      <text>
        <r>
          <rPr>
            <b/>
            <sz val="8"/>
            <color indexed="81"/>
            <rFont val="Tahoma"/>
            <family val="2"/>
          </rPr>
          <t>ADULTO MAYOR  (61 años en adelante)</t>
        </r>
        <r>
          <rPr>
            <sz val="8"/>
            <color indexed="81"/>
            <rFont val="Tahoma"/>
            <family val="2"/>
          </rPr>
          <t xml:space="preserve">
</t>
        </r>
      </text>
    </comment>
    <comment ref="AS114" authorId="2" shapeId="0" xr:uid="{00000000-0006-0000-0000-0000CC000000}">
      <text>
        <r>
          <rPr>
            <b/>
            <sz val="8"/>
            <color indexed="81"/>
            <rFont val="Tahoma"/>
            <family val="2"/>
          </rPr>
          <t>MUJERES</t>
        </r>
        <r>
          <rPr>
            <sz val="8"/>
            <color indexed="81"/>
            <rFont val="Tahoma"/>
            <family val="2"/>
          </rPr>
          <t xml:space="preserve">
</t>
        </r>
      </text>
    </comment>
    <comment ref="AT114" authorId="2" shapeId="0" xr:uid="{00000000-0006-0000-0000-0000CD000000}">
      <text>
        <r>
          <rPr>
            <b/>
            <sz val="8"/>
            <color indexed="81"/>
            <rFont val="Tahoma"/>
            <family val="2"/>
          </rPr>
          <t>HOMBRES</t>
        </r>
      </text>
    </comment>
    <comment ref="AV114" authorId="2" shapeId="0" xr:uid="{00000000-0006-0000-0000-0000CE000000}">
      <text>
        <r>
          <rPr>
            <b/>
            <sz val="8"/>
            <color indexed="81"/>
            <rFont val="Tahoma"/>
            <family val="2"/>
          </rPr>
          <t>VÍCTIMAS CONFLICTO ARMADO</t>
        </r>
        <r>
          <rPr>
            <sz val="8"/>
            <color indexed="81"/>
            <rFont val="Tahoma"/>
            <family val="2"/>
          </rPr>
          <t xml:space="preserve">
</t>
        </r>
      </text>
    </comment>
    <comment ref="AX114" authorId="2" shapeId="0" xr:uid="{00000000-0006-0000-0000-0000CF000000}">
      <text>
        <r>
          <rPr>
            <b/>
            <sz val="8"/>
            <color indexed="81"/>
            <rFont val="Tahoma"/>
            <family val="2"/>
          </rPr>
          <t>DISCAPACITADOS</t>
        </r>
        <r>
          <rPr>
            <sz val="8"/>
            <color indexed="81"/>
            <rFont val="Tahoma"/>
            <family val="2"/>
          </rPr>
          <t xml:space="preserve">
</t>
        </r>
      </text>
    </comment>
    <comment ref="AY114" authorId="2" shapeId="0" xr:uid="{00000000-0006-0000-0000-0000D0000000}">
      <text>
        <r>
          <rPr>
            <b/>
            <sz val="8"/>
            <color indexed="81"/>
            <rFont val="Tahoma"/>
            <family val="2"/>
          </rPr>
          <t>AFROCOLOMBIANO O RAIZAL</t>
        </r>
      </text>
    </comment>
    <comment ref="AZ114" authorId="2" shapeId="0" xr:uid="{00000000-0006-0000-0000-0000D1000000}">
      <text>
        <r>
          <rPr>
            <b/>
            <sz val="8"/>
            <color indexed="81"/>
            <rFont val="Tahoma"/>
            <family val="2"/>
          </rPr>
          <t>INDÍGENAS</t>
        </r>
        <r>
          <rPr>
            <sz val="8"/>
            <color indexed="81"/>
            <rFont val="Tahoma"/>
            <family val="2"/>
          </rPr>
          <t xml:space="preserve">
</t>
        </r>
      </text>
    </comment>
    <comment ref="BA114" authorId="1" shapeId="0" xr:uid="{00000000-0006-0000-0000-0000D2000000}">
      <text>
        <r>
          <rPr>
            <b/>
            <sz val="9"/>
            <color indexed="81"/>
            <rFont val="Tahoma"/>
            <family val="2"/>
          </rPr>
          <t>MEDIO DE EVIDENCIA. INFORME, RESGISTRO FOTOGRAFICO, PLANILLA, ETC</t>
        </r>
      </text>
    </comment>
    <comment ref="AL123" authorId="2" shapeId="0" xr:uid="{00000000-0006-0000-0000-0000D3000000}">
      <text>
        <r>
          <rPr>
            <b/>
            <sz val="8"/>
            <color indexed="81"/>
            <rFont val="Tahoma"/>
            <family val="2"/>
          </rPr>
          <t>PRIMERA INFANCIA (0 a 5 años)</t>
        </r>
        <r>
          <rPr>
            <sz val="8"/>
            <color indexed="81"/>
            <rFont val="Tahoma"/>
            <family val="2"/>
          </rPr>
          <t xml:space="preserve">
</t>
        </r>
      </text>
    </comment>
    <comment ref="AM123" authorId="2" shapeId="0" xr:uid="{00000000-0006-0000-0000-0000D4000000}">
      <text>
        <r>
          <rPr>
            <b/>
            <sz val="8"/>
            <color indexed="81"/>
            <rFont val="Tahoma"/>
            <family val="2"/>
          </rPr>
          <t>INFANCIA (6 a 11 años)</t>
        </r>
        <r>
          <rPr>
            <sz val="8"/>
            <color indexed="81"/>
            <rFont val="Tahoma"/>
            <family val="2"/>
          </rPr>
          <t xml:space="preserve">
</t>
        </r>
      </text>
    </comment>
    <comment ref="AN123" authorId="2" shapeId="0" xr:uid="{00000000-0006-0000-0000-0000D5000000}">
      <text>
        <r>
          <rPr>
            <b/>
            <sz val="8"/>
            <color indexed="81"/>
            <rFont val="Tahoma"/>
            <family val="2"/>
          </rPr>
          <t>ADOLESCENCIA (12 A 17 años)</t>
        </r>
      </text>
    </comment>
    <comment ref="AO123" authorId="2" shapeId="0" xr:uid="{00000000-0006-0000-0000-0000D6000000}">
      <text>
        <r>
          <rPr>
            <b/>
            <sz val="8"/>
            <color indexed="81"/>
            <rFont val="Tahoma"/>
            <family val="2"/>
          </rPr>
          <t>JUVENTUD (18 a 28 años)</t>
        </r>
        <r>
          <rPr>
            <sz val="8"/>
            <color indexed="81"/>
            <rFont val="Tahoma"/>
            <family val="2"/>
          </rPr>
          <t xml:space="preserve">
</t>
        </r>
      </text>
    </comment>
    <comment ref="AP123" authorId="2" shapeId="0" xr:uid="{00000000-0006-0000-0000-0000D7000000}">
      <text>
        <r>
          <rPr>
            <b/>
            <sz val="8"/>
            <color indexed="81"/>
            <rFont val="Tahoma"/>
            <family val="2"/>
          </rPr>
          <t xml:space="preserve"> ADULTO (29 a 60 años)</t>
        </r>
        <r>
          <rPr>
            <sz val="8"/>
            <color indexed="81"/>
            <rFont val="Tahoma"/>
            <family val="2"/>
          </rPr>
          <t xml:space="preserve">
</t>
        </r>
      </text>
    </comment>
    <comment ref="AQ123" authorId="2" shapeId="0" xr:uid="{00000000-0006-0000-0000-0000D8000000}">
      <text>
        <r>
          <rPr>
            <b/>
            <sz val="8"/>
            <color indexed="81"/>
            <rFont val="Tahoma"/>
            <family val="2"/>
          </rPr>
          <t>ADULTO MAYOR  (61 años en adelante)</t>
        </r>
        <r>
          <rPr>
            <sz val="8"/>
            <color indexed="81"/>
            <rFont val="Tahoma"/>
            <family val="2"/>
          </rPr>
          <t xml:space="preserve">
</t>
        </r>
      </text>
    </comment>
    <comment ref="AS123" authorId="2" shapeId="0" xr:uid="{00000000-0006-0000-0000-0000D9000000}">
      <text>
        <r>
          <rPr>
            <b/>
            <sz val="8"/>
            <color indexed="81"/>
            <rFont val="Tahoma"/>
            <family val="2"/>
          </rPr>
          <t>MUJERES</t>
        </r>
        <r>
          <rPr>
            <sz val="8"/>
            <color indexed="81"/>
            <rFont val="Tahoma"/>
            <family val="2"/>
          </rPr>
          <t xml:space="preserve">
</t>
        </r>
      </text>
    </comment>
    <comment ref="AT123" authorId="2" shapeId="0" xr:uid="{00000000-0006-0000-0000-0000DA000000}">
      <text>
        <r>
          <rPr>
            <b/>
            <sz val="8"/>
            <color indexed="81"/>
            <rFont val="Tahoma"/>
            <family val="2"/>
          </rPr>
          <t>HOMBRES</t>
        </r>
      </text>
    </comment>
    <comment ref="AV123" authorId="2" shapeId="0" xr:uid="{00000000-0006-0000-0000-0000DB000000}">
      <text>
        <r>
          <rPr>
            <b/>
            <sz val="8"/>
            <color indexed="81"/>
            <rFont val="Tahoma"/>
            <family val="2"/>
          </rPr>
          <t>VÍCTIMAS CONFLICTO ARMADO</t>
        </r>
        <r>
          <rPr>
            <sz val="8"/>
            <color indexed="81"/>
            <rFont val="Tahoma"/>
            <family val="2"/>
          </rPr>
          <t xml:space="preserve">
</t>
        </r>
      </text>
    </comment>
    <comment ref="AX123" authorId="2" shapeId="0" xr:uid="{00000000-0006-0000-0000-0000DC000000}">
      <text>
        <r>
          <rPr>
            <b/>
            <sz val="8"/>
            <color indexed="81"/>
            <rFont val="Tahoma"/>
            <family val="2"/>
          </rPr>
          <t>DISCAPACITADOS</t>
        </r>
        <r>
          <rPr>
            <sz val="8"/>
            <color indexed="81"/>
            <rFont val="Tahoma"/>
            <family val="2"/>
          </rPr>
          <t xml:space="preserve">
</t>
        </r>
      </text>
    </comment>
    <comment ref="AY123" authorId="2" shapeId="0" xr:uid="{00000000-0006-0000-0000-0000DD000000}">
      <text>
        <r>
          <rPr>
            <b/>
            <sz val="8"/>
            <color indexed="81"/>
            <rFont val="Tahoma"/>
            <family val="2"/>
          </rPr>
          <t>AFROCOLOMBIANO O RAIZAL</t>
        </r>
      </text>
    </comment>
    <comment ref="AZ123" authorId="2" shapeId="0" xr:uid="{00000000-0006-0000-0000-0000DE000000}">
      <text>
        <r>
          <rPr>
            <b/>
            <sz val="8"/>
            <color indexed="81"/>
            <rFont val="Tahoma"/>
            <family val="2"/>
          </rPr>
          <t>INDÍGENAS</t>
        </r>
        <r>
          <rPr>
            <sz val="8"/>
            <color indexed="81"/>
            <rFont val="Tahoma"/>
            <family val="2"/>
          </rPr>
          <t xml:space="preserve">
</t>
        </r>
      </text>
    </comment>
    <comment ref="BA123" authorId="1" shapeId="0" xr:uid="{00000000-0006-0000-0000-0000DF000000}">
      <text>
        <r>
          <rPr>
            <b/>
            <sz val="9"/>
            <color indexed="81"/>
            <rFont val="Tahoma"/>
            <family val="2"/>
          </rPr>
          <t>MEDIO DE EVIDENCIA. INFORME, RESGISTRO FOTOGRAFICO, PLANILLA, ETC</t>
        </r>
      </text>
    </comment>
    <comment ref="AL132" authorId="2" shapeId="0" xr:uid="{00000000-0006-0000-0000-0000E0000000}">
      <text>
        <r>
          <rPr>
            <b/>
            <sz val="8"/>
            <color indexed="81"/>
            <rFont val="Tahoma"/>
            <family val="2"/>
          </rPr>
          <t>PRIMERA INFANCIA (0 a 5 años)</t>
        </r>
        <r>
          <rPr>
            <sz val="8"/>
            <color indexed="81"/>
            <rFont val="Tahoma"/>
            <family val="2"/>
          </rPr>
          <t xml:space="preserve">
</t>
        </r>
      </text>
    </comment>
    <comment ref="AM132" authorId="2" shapeId="0" xr:uid="{00000000-0006-0000-0000-0000E1000000}">
      <text>
        <r>
          <rPr>
            <b/>
            <sz val="8"/>
            <color indexed="81"/>
            <rFont val="Tahoma"/>
            <family val="2"/>
          </rPr>
          <t>INFANCIA (6 a 11 años)</t>
        </r>
        <r>
          <rPr>
            <sz val="8"/>
            <color indexed="81"/>
            <rFont val="Tahoma"/>
            <family val="2"/>
          </rPr>
          <t xml:space="preserve">
</t>
        </r>
      </text>
    </comment>
    <comment ref="AN132" authorId="2" shapeId="0" xr:uid="{00000000-0006-0000-0000-0000E2000000}">
      <text>
        <r>
          <rPr>
            <b/>
            <sz val="8"/>
            <color indexed="81"/>
            <rFont val="Tahoma"/>
            <family val="2"/>
          </rPr>
          <t>ADOLESCENCIA (12 A 17 años)</t>
        </r>
      </text>
    </comment>
    <comment ref="AO132" authorId="2" shapeId="0" xr:uid="{00000000-0006-0000-0000-0000E3000000}">
      <text>
        <r>
          <rPr>
            <b/>
            <sz val="8"/>
            <color indexed="81"/>
            <rFont val="Tahoma"/>
            <family val="2"/>
          </rPr>
          <t>JUVENTUD (18 a 28 años)</t>
        </r>
        <r>
          <rPr>
            <sz val="8"/>
            <color indexed="81"/>
            <rFont val="Tahoma"/>
            <family val="2"/>
          </rPr>
          <t xml:space="preserve">
</t>
        </r>
      </text>
    </comment>
    <comment ref="AP132" authorId="2" shapeId="0" xr:uid="{00000000-0006-0000-0000-0000E4000000}">
      <text>
        <r>
          <rPr>
            <b/>
            <sz val="8"/>
            <color indexed="81"/>
            <rFont val="Tahoma"/>
            <family val="2"/>
          </rPr>
          <t xml:space="preserve"> ADULTO (29 a 60 años)</t>
        </r>
        <r>
          <rPr>
            <sz val="8"/>
            <color indexed="81"/>
            <rFont val="Tahoma"/>
            <family val="2"/>
          </rPr>
          <t xml:space="preserve">
</t>
        </r>
      </text>
    </comment>
    <comment ref="AQ132" authorId="2" shapeId="0" xr:uid="{00000000-0006-0000-0000-0000E5000000}">
      <text>
        <r>
          <rPr>
            <b/>
            <sz val="8"/>
            <color indexed="81"/>
            <rFont val="Tahoma"/>
            <family val="2"/>
          </rPr>
          <t>ADULTO MAYOR  (61 años en adelante)</t>
        </r>
        <r>
          <rPr>
            <sz val="8"/>
            <color indexed="81"/>
            <rFont val="Tahoma"/>
            <family val="2"/>
          </rPr>
          <t xml:space="preserve">
</t>
        </r>
      </text>
    </comment>
    <comment ref="AS132" authorId="2" shapeId="0" xr:uid="{00000000-0006-0000-0000-0000E6000000}">
      <text>
        <r>
          <rPr>
            <b/>
            <sz val="8"/>
            <color indexed="81"/>
            <rFont val="Tahoma"/>
            <family val="2"/>
          </rPr>
          <t>MUJERES</t>
        </r>
        <r>
          <rPr>
            <sz val="8"/>
            <color indexed="81"/>
            <rFont val="Tahoma"/>
            <family val="2"/>
          </rPr>
          <t xml:space="preserve">
</t>
        </r>
      </text>
    </comment>
    <comment ref="AT132" authorId="2" shapeId="0" xr:uid="{00000000-0006-0000-0000-0000E7000000}">
      <text>
        <r>
          <rPr>
            <b/>
            <sz val="8"/>
            <color indexed="81"/>
            <rFont val="Tahoma"/>
            <family val="2"/>
          </rPr>
          <t>HOMBRES</t>
        </r>
      </text>
    </comment>
    <comment ref="AV132" authorId="2" shapeId="0" xr:uid="{00000000-0006-0000-0000-0000E8000000}">
      <text>
        <r>
          <rPr>
            <b/>
            <sz val="8"/>
            <color indexed="81"/>
            <rFont val="Tahoma"/>
            <family val="2"/>
          </rPr>
          <t>VÍCTIMAS CONFLICTO ARMADO</t>
        </r>
        <r>
          <rPr>
            <sz val="8"/>
            <color indexed="81"/>
            <rFont val="Tahoma"/>
            <family val="2"/>
          </rPr>
          <t xml:space="preserve">
</t>
        </r>
      </text>
    </comment>
    <comment ref="AX132" authorId="2" shapeId="0" xr:uid="{00000000-0006-0000-0000-0000E9000000}">
      <text>
        <r>
          <rPr>
            <b/>
            <sz val="8"/>
            <color indexed="81"/>
            <rFont val="Tahoma"/>
            <family val="2"/>
          </rPr>
          <t>DISCAPACITADOS</t>
        </r>
        <r>
          <rPr>
            <sz val="8"/>
            <color indexed="81"/>
            <rFont val="Tahoma"/>
            <family val="2"/>
          </rPr>
          <t xml:space="preserve">
</t>
        </r>
      </text>
    </comment>
    <comment ref="AY132" authorId="2" shapeId="0" xr:uid="{00000000-0006-0000-0000-0000EA000000}">
      <text>
        <r>
          <rPr>
            <b/>
            <sz val="8"/>
            <color indexed="81"/>
            <rFont val="Tahoma"/>
            <family val="2"/>
          </rPr>
          <t>AFROCOLOMBIANO O RAIZAL</t>
        </r>
      </text>
    </comment>
    <comment ref="AZ132" authorId="2" shapeId="0" xr:uid="{00000000-0006-0000-0000-0000EB000000}">
      <text>
        <r>
          <rPr>
            <b/>
            <sz val="8"/>
            <color indexed="81"/>
            <rFont val="Tahoma"/>
            <family val="2"/>
          </rPr>
          <t>INDÍGENAS</t>
        </r>
        <r>
          <rPr>
            <sz val="8"/>
            <color indexed="81"/>
            <rFont val="Tahoma"/>
            <family val="2"/>
          </rPr>
          <t xml:space="preserve">
</t>
        </r>
      </text>
    </comment>
    <comment ref="BA132" authorId="1" shapeId="0" xr:uid="{00000000-0006-0000-0000-0000EC000000}">
      <text>
        <r>
          <rPr>
            <b/>
            <sz val="9"/>
            <color indexed="81"/>
            <rFont val="Tahoma"/>
            <family val="2"/>
          </rPr>
          <t>MEDIO DE EVIDENCIA. INFORME, RESGISTRO FOTOGRAFICO, PLANILLA, ETC</t>
        </r>
      </text>
    </comment>
    <comment ref="AL141" authorId="2" shapeId="0" xr:uid="{00000000-0006-0000-0000-0000ED000000}">
      <text>
        <r>
          <rPr>
            <b/>
            <sz val="8"/>
            <color indexed="81"/>
            <rFont val="Tahoma"/>
            <family val="2"/>
          </rPr>
          <t>PRIMERA INFANCIA (0 a 5 años)</t>
        </r>
        <r>
          <rPr>
            <sz val="8"/>
            <color indexed="81"/>
            <rFont val="Tahoma"/>
            <family val="2"/>
          </rPr>
          <t xml:space="preserve">
</t>
        </r>
      </text>
    </comment>
    <comment ref="AM141" authorId="2" shapeId="0" xr:uid="{00000000-0006-0000-0000-0000EE000000}">
      <text>
        <r>
          <rPr>
            <b/>
            <sz val="8"/>
            <color indexed="81"/>
            <rFont val="Tahoma"/>
            <family val="2"/>
          </rPr>
          <t>INFANCIA (6 a 11 años)</t>
        </r>
        <r>
          <rPr>
            <sz val="8"/>
            <color indexed="81"/>
            <rFont val="Tahoma"/>
            <family val="2"/>
          </rPr>
          <t xml:space="preserve">
</t>
        </r>
      </text>
    </comment>
    <comment ref="AN141" authorId="2" shapeId="0" xr:uid="{00000000-0006-0000-0000-0000EF000000}">
      <text>
        <r>
          <rPr>
            <b/>
            <sz val="8"/>
            <color indexed="81"/>
            <rFont val="Tahoma"/>
            <family val="2"/>
          </rPr>
          <t>ADOLESCENCIA (12 A 17 años)</t>
        </r>
      </text>
    </comment>
    <comment ref="AO141" authorId="2" shapeId="0" xr:uid="{00000000-0006-0000-0000-0000F0000000}">
      <text>
        <r>
          <rPr>
            <b/>
            <sz val="8"/>
            <color indexed="81"/>
            <rFont val="Tahoma"/>
            <family val="2"/>
          </rPr>
          <t>JUVENTUD (18 a 28 años)</t>
        </r>
        <r>
          <rPr>
            <sz val="8"/>
            <color indexed="81"/>
            <rFont val="Tahoma"/>
            <family val="2"/>
          </rPr>
          <t xml:space="preserve">
</t>
        </r>
      </text>
    </comment>
    <comment ref="AP141" authorId="2" shapeId="0" xr:uid="{00000000-0006-0000-0000-0000F1000000}">
      <text>
        <r>
          <rPr>
            <b/>
            <sz val="8"/>
            <color indexed="81"/>
            <rFont val="Tahoma"/>
            <family val="2"/>
          </rPr>
          <t xml:space="preserve"> ADULTO (29 a 60 años)</t>
        </r>
        <r>
          <rPr>
            <sz val="8"/>
            <color indexed="81"/>
            <rFont val="Tahoma"/>
            <family val="2"/>
          </rPr>
          <t xml:space="preserve">
</t>
        </r>
      </text>
    </comment>
    <comment ref="AQ141" authorId="2" shapeId="0" xr:uid="{00000000-0006-0000-0000-0000F2000000}">
      <text>
        <r>
          <rPr>
            <b/>
            <sz val="8"/>
            <color indexed="81"/>
            <rFont val="Tahoma"/>
            <family val="2"/>
          </rPr>
          <t>ADULTO MAYOR  (61 años en adelante)</t>
        </r>
        <r>
          <rPr>
            <sz val="8"/>
            <color indexed="81"/>
            <rFont val="Tahoma"/>
            <family val="2"/>
          </rPr>
          <t xml:space="preserve">
</t>
        </r>
      </text>
    </comment>
    <comment ref="AS141" authorId="2" shapeId="0" xr:uid="{00000000-0006-0000-0000-0000F3000000}">
      <text>
        <r>
          <rPr>
            <b/>
            <sz val="8"/>
            <color indexed="81"/>
            <rFont val="Tahoma"/>
            <family val="2"/>
          </rPr>
          <t>MUJERES</t>
        </r>
        <r>
          <rPr>
            <sz val="8"/>
            <color indexed="81"/>
            <rFont val="Tahoma"/>
            <family val="2"/>
          </rPr>
          <t xml:space="preserve">
</t>
        </r>
      </text>
    </comment>
    <comment ref="AT141" authorId="2" shapeId="0" xr:uid="{00000000-0006-0000-0000-0000F4000000}">
      <text>
        <r>
          <rPr>
            <b/>
            <sz val="8"/>
            <color indexed="81"/>
            <rFont val="Tahoma"/>
            <family val="2"/>
          </rPr>
          <t>HOMBRES</t>
        </r>
      </text>
    </comment>
    <comment ref="AV141" authorId="2" shapeId="0" xr:uid="{00000000-0006-0000-0000-0000F5000000}">
      <text>
        <r>
          <rPr>
            <b/>
            <sz val="8"/>
            <color indexed="81"/>
            <rFont val="Tahoma"/>
            <family val="2"/>
          </rPr>
          <t>VÍCTIMAS CONFLICTO ARMADO</t>
        </r>
        <r>
          <rPr>
            <sz val="8"/>
            <color indexed="81"/>
            <rFont val="Tahoma"/>
            <family val="2"/>
          </rPr>
          <t xml:space="preserve">
</t>
        </r>
      </text>
    </comment>
    <comment ref="AX141" authorId="2" shapeId="0" xr:uid="{00000000-0006-0000-0000-0000F6000000}">
      <text>
        <r>
          <rPr>
            <b/>
            <sz val="8"/>
            <color indexed="81"/>
            <rFont val="Tahoma"/>
            <family val="2"/>
          </rPr>
          <t>DISCAPACITADOS</t>
        </r>
        <r>
          <rPr>
            <sz val="8"/>
            <color indexed="81"/>
            <rFont val="Tahoma"/>
            <family val="2"/>
          </rPr>
          <t xml:space="preserve">
</t>
        </r>
      </text>
    </comment>
    <comment ref="AY141" authorId="2" shapeId="0" xr:uid="{00000000-0006-0000-0000-0000F7000000}">
      <text>
        <r>
          <rPr>
            <b/>
            <sz val="8"/>
            <color indexed="81"/>
            <rFont val="Tahoma"/>
            <family val="2"/>
          </rPr>
          <t>AFROCOLOMBIANO O RAIZAL</t>
        </r>
      </text>
    </comment>
    <comment ref="AZ141" authorId="2" shapeId="0" xr:uid="{00000000-0006-0000-0000-0000F8000000}">
      <text>
        <r>
          <rPr>
            <b/>
            <sz val="8"/>
            <color indexed="81"/>
            <rFont val="Tahoma"/>
            <family val="2"/>
          </rPr>
          <t>INDÍGENAS</t>
        </r>
        <r>
          <rPr>
            <sz val="8"/>
            <color indexed="81"/>
            <rFont val="Tahoma"/>
            <family val="2"/>
          </rPr>
          <t xml:space="preserve">
</t>
        </r>
      </text>
    </comment>
    <comment ref="BA141" authorId="1" shapeId="0" xr:uid="{00000000-0006-0000-0000-0000F9000000}">
      <text>
        <r>
          <rPr>
            <b/>
            <sz val="9"/>
            <color indexed="81"/>
            <rFont val="Tahoma"/>
            <family val="2"/>
          </rPr>
          <t>MEDIO DE EVIDENCIA. INFORME, RESGISTRO FOTOGRAFICO, PLANILLA, ETC</t>
        </r>
      </text>
    </comment>
    <comment ref="AL150" authorId="2" shapeId="0" xr:uid="{00000000-0006-0000-0000-0000FA000000}">
      <text>
        <r>
          <rPr>
            <b/>
            <sz val="8"/>
            <color indexed="81"/>
            <rFont val="Tahoma"/>
            <family val="2"/>
          </rPr>
          <t>PRIMERA INFANCIA (0 a 5 años)</t>
        </r>
        <r>
          <rPr>
            <sz val="8"/>
            <color indexed="81"/>
            <rFont val="Tahoma"/>
            <family val="2"/>
          </rPr>
          <t xml:space="preserve">
</t>
        </r>
      </text>
    </comment>
    <comment ref="AM150" authorId="2" shapeId="0" xr:uid="{00000000-0006-0000-0000-0000FB000000}">
      <text>
        <r>
          <rPr>
            <b/>
            <sz val="8"/>
            <color indexed="81"/>
            <rFont val="Tahoma"/>
            <family val="2"/>
          </rPr>
          <t>INFANCIA (6 a 11 años)</t>
        </r>
        <r>
          <rPr>
            <sz val="8"/>
            <color indexed="81"/>
            <rFont val="Tahoma"/>
            <family val="2"/>
          </rPr>
          <t xml:space="preserve">
</t>
        </r>
      </text>
    </comment>
    <comment ref="AN150" authorId="2" shapeId="0" xr:uid="{00000000-0006-0000-0000-0000FC000000}">
      <text>
        <r>
          <rPr>
            <b/>
            <sz val="8"/>
            <color indexed="81"/>
            <rFont val="Tahoma"/>
            <family val="2"/>
          </rPr>
          <t>ADOLESCENCIA (12 A 17 años)</t>
        </r>
      </text>
    </comment>
    <comment ref="AO150" authorId="2" shapeId="0" xr:uid="{00000000-0006-0000-0000-0000FD000000}">
      <text>
        <r>
          <rPr>
            <b/>
            <sz val="8"/>
            <color indexed="81"/>
            <rFont val="Tahoma"/>
            <family val="2"/>
          </rPr>
          <t>JUVENTUD (18 a 28 años)</t>
        </r>
        <r>
          <rPr>
            <sz val="8"/>
            <color indexed="81"/>
            <rFont val="Tahoma"/>
            <family val="2"/>
          </rPr>
          <t xml:space="preserve">
</t>
        </r>
      </text>
    </comment>
    <comment ref="AP150" authorId="2" shapeId="0" xr:uid="{00000000-0006-0000-0000-0000FE000000}">
      <text>
        <r>
          <rPr>
            <b/>
            <sz val="8"/>
            <color indexed="81"/>
            <rFont val="Tahoma"/>
            <family val="2"/>
          </rPr>
          <t xml:space="preserve"> ADULTO (29 a 60 años)</t>
        </r>
        <r>
          <rPr>
            <sz val="8"/>
            <color indexed="81"/>
            <rFont val="Tahoma"/>
            <family val="2"/>
          </rPr>
          <t xml:space="preserve">
</t>
        </r>
      </text>
    </comment>
    <comment ref="AQ150" authorId="2" shapeId="0" xr:uid="{00000000-0006-0000-0000-0000FF000000}">
      <text>
        <r>
          <rPr>
            <b/>
            <sz val="8"/>
            <color indexed="81"/>
            <rFont val="Tahoma"/>
            <family val="2"/>
          </rPr>
          <t>ADULTO MAYOR  (61 años en adelante)</t>
        </r>
        <r>
          <rPr>
            <sz val="8"/>
            <color indexed="81"/>
            <rFont val="Tahoma"/>
            <family val="2"/>
          </rPr>
          <t xml:space="preserve">
</t>
        </r>
      </text>
    </comment>
    <comment ref="AS150" authorId="2" shapeId="0" xr:uid="{00000000-0006-0000-0000-000000010000}">
      <text>
        <r>
          <rPr>
            <b/>
            <sz val="8"/>
            <color indexed="81"/>
            <rFont val="Tahoma"/>
            <family val="2"/>
          </rPr>
          <t>MUJERES</t>
        </r>
        <r>
          <rPr>
            <sz val="8"/>
            <color indexed="81"/>
            <rFont val="Tahoma"/>
            <family val="2"/>
          </rPr>
          <t xml:space="preserve">
</t>
        </r>
      </text>
    </comment>
    <comment ref="AT150" authorId="2" shapeId="0" xr:uid="{00000000-0006-0000-0000-000001010000}">
      <text>
        <r>
          <rPr>
            <b/>
            <sz val="8"/>
            <color indexed="81"/>
            <rFont val="Tahoma"/>
            <family val="2"/>
          </rPr>
          <t>HOMBRES</t>
        </r>
      </text>
    </comment>
    <comment ref="AV150" authorId="2" shapeId="0" xr:uid="{00000000-0006-0000-0000-000002010000}">
      <text>
        <r>
          <rPr>
            <b/>
            <sz val="8"/>
            <color indexed="81"/>
            <rFont val="Tahoma"/>
            <family val="2"/>
          </rPr>
          <t>VÍCTIMAS CONFLICTO ARMADO</t>
        </r>
        <r>
          <rPr>
            <sz val="8"/>
            <color indexed="81"/>
            <rFont val="Tahoma"/>
            <family val="2"/>
          </rPr>
          <t xml:space="preserve">
</t>
        </r>
      </text>
    </comment>
    <comment ref="AX150" authorId="2" shapeId="0" xr:uid="{00000000-0006-0000-0000-000003010000}">
      <text>
        <r>
          <rPr>
            <b/>
            <sz val="8"/>
            <color indexed="81"/>
            <rFont val="Tahoma"/>
            <family val="2"/>
          </rPr>
          <t>DISCAPACITADOS</t>
        </r>
        <r>
          <rPr>
            <sz val="8"/>
            <color indexed="81"/>
            <rFont val="Tahoma"/>
            <family val="2"/>
          </rPr>
          <t xml:space="preserve">
</t>
        </r>
      </text>
    </comment>
    <comment ref="AY150" authorId="2" shapeId="0" xr:uid="{00000000-0006-0000-0000-000004010000}">
      <text>
        <r>
          <rPr>
            <b/>
            <sz val="8"/>
            <color indexed="81"/>
            <rFont val="Tahoma"/>
            <family val="2"/>
          </rPr>
          <t>AFROCOLOMBIANO O RAIZAL</t>
        </r>
      </text>
    </comment>
    <comment ref="AZ150" authorId="2" shapeId="0" xr:uid="{00000000-0006-0000-0000-000005010000}">
      <text>
        <r>
          <rPr>
            <b/>
            <sz val="8"/>
            <color indexed="81"/>
            <rFont val="Tahoma"/>
            <family val="2"/>
          </rPr>
          <t>INDÍGENAS</t>
        </r>
        <r>
          <rPr>
            <sz val="8"/>
            <color indexed="81"/>
            <rFont val="Tahoma"/>
            <family val="2"/>
          </rPr>
          <t xml:space="preserve">
</t>
        </r>
      </text>
    </comment>
    <comment ref="BA150" authorId="1" shapeId="0" xr:uid="{00000000-0006-0000-0000-000006010000}">
      <text>
        <r>
          <rPr>
            <b/>
            <sz val="9"/>
            <color indexed="81"/>
            <rFont val="Tahoma"/>
            <family val="2"/>
          </rPr>
          <t>MEDIO DE EVIDENCIA. INFORME, RESGISTRO FOTOGRAFICO, PLANILLA, ETC</t>
        </r>
      </text>
    </comment>
    <comment ref="AL159" authorId="2" shapeId="0" xr:uid="{00000000-0006-0000-0000-000007010000}">
      <text>
        <r>
          <rPr>
            <b/>
            <sz val="8"/>
            <color indexed="81"/>
            <rFont val="Tahoma"/>
            <family val="2"/>
          </rPr>
          <t>PRIMERA INFANCIA (0 a 5 años)</t>
        </r>
        <r>
          <rPr>
            <sz val="8"/>
            <color indexed="81"/>
            <rFont val="Tahoma"/>
            <family val="2"/>
          </rPr>
          <t xml:space="preserve">
</t>
        </r>
      </text>
    </comment>
    <comment ref="AM159" authorId="2" shapeId="0" xr:uid="{00000000-0006-0000-0000-000008010000}">
      <text>
        <r>
          <rPr>
            <b/>
            <sz val="8"/>
            <color indexed="81"/>
            <rFont val="Tahoma"/>
            <family val="2"/>
          </rPr>
          <t>INFANCIA (6 a 11 años)</t>
        </r>
        <r>
          <rPr>
            <sz val="8"/>
            <color indexed="81"/>
            <rFont val="Tahoma"/>
            <family val="2"/>
          </rPr>
          <t xml:space="preserve">
</t>
        </r>
      </text>
    </comment>
    <comment ref="AN159" authorId="2" shapeId="0" xr:uid="{00000000-0006-0000-0000-000009010000}">
      <text>
        <r>
          <rPr>
            <b/>
            <sz val="8"/>
            <color indexed="81"/>
            <rFont val="Tahoma"/>
            <family val="2"/>
          </rPr>
          <t>ADOLESCENCIA (12 A 17 años)</t>
        </r>
      </text>
    </comment>
    <comment ref="AO159" authorId="2" shapeId="0" xr:uid="{00000000-0006-0000-0000-00000A010000}">
      <text>
        <r>
          <rPr>
            <b/>
            <sz val="8"/>
            <color indexed="81"/>
            <rFont val="Tahoma"/>
            <family val="2"/>
          </rPr>
          <t>JUVENTUD (18 a 28 años)</t>
        </r>
        <r>
          <rPr>
            <sz val="8"/>
            <color indexed="81"/>
            <rFont val="Tahoma"/>
            <family val="2"/>
          </rPr>
          <t xml:space="preserve">
</t>
        </r>
      </text>
    </comment>
    <comment ref="AP159" authorId="2" shapeId="0" xr:uid="{00000000-0006-0000-0000-00000B010000}">
      <text>
        <r>
          <rPr>
            <b/>
            <sz val="8"/>
            <color indexed="81"/>
            <rFont val="Tahoma"/>
            <family val="2"/>
          </rPr>
          <t xml:space="preserve"> ADULTO (29 a 60 años)</t>
        </r>
        <r>
          <rPr>
            <sz val="8"/>
            <color indexed="81"/>
            <rFont val="Tahoma"/>
            <family val="2"/>
          </rPr>
          <t xml:space="preserve">
</t>
        </r>
      </text>
    </comment>
    <comment ref="AQ159" authorId="2" shapeId="0" xr:uid="{00000000-0006-0000-0000-00000C010000}">
      <text>
        <r>
          <rPr>
            <b/>
            <sz val="8"/>
            <color indexed="81"/>
            <rFont val="Tahoma"/>
            <family val="2"/>
          </rPr>
          <t>ADULTO MAYOR  (61 años en adelante)</t>
        </r>
        <r>
          <rPr>
            <sz val="8"/>
            <color indexed="81"/>
            <rFont val="Tahoma"/>
            <family val="2"/>
          </rPr>
          <t xml:space="preserve">
</t>
        </r>
      </text>
    </comment>
    <comment ref="AS159" authorId="2" shapeId="0" xr:uid="{00000000-0006-0000-0000-00000D010000}">
      <text>
        <r>
          <rPr>
            <b/>
            <sz val="8"/>
            <color indexed="81"/>
            <rFont val="Tahoma"/>
            <family val="2"/>
          </rPr>
          <t>MUJERES</t>
        </r>
        <r>
          <rPr>
            <sz val="8"/>
            <color indexed="81"/>
            <rFont val="Tahoma"/>
            <family val="2"/>
          </rPr>
          <t xml:space="preserve">
</t>
        </r>
      </text>
    </comment>
    <comment ref="AT159" authorId="2" shapeId="0" xr:uid="{00000000-0006-0000-0000-00000E010000}">
      <text>
        <r>
          <rPr>
            <b/>
            <sz val="8"/>
            <color indexed="81"/>
            <rFont val="Tahoma"/>
            <family val="2"/>
          </rPr>
          <t>HOMBRES</t>
        </r>
      </text>
    </comment>
    <comment ref="AV159" authorId="2" shapeId="0" xr:uid="{00000000-0006-0000-0000-00000F010000}">
      <text>
        <r>
          <rPr>
            <b/>
            <sz val="8"/>
            <color indexed="81"/>
            <rFont val="Tahoma"/>
            <family val="2"/>
          </rPr>
          <t>VÍCTIMAS CONFLICTO ARMADO</t>
        </r>
        <r>
          <rPr>
            <sz val="8"/>
            <color indexed="81"/>
            <rFont val="Tahoma"/>
            <family val="2"/>
          </rPr>
          <t xml:space="preserve">
</t>
        </r>
      </text>
    </comment>
    <comment ref="AX159" authorId="2" shapeId="0" xr:uid="{00000000-0006-0000-0000-000010010000}">
      <text>
        <r>
          <rPr>
            <b/>
            <sz val="8"/>
            <color indexed="81"/>
            <rFont val="Tahoma"/>
            <family val="2"/>
          </rPr>
          <t>DISCAPACITADOS</t>
        </r>
        <r>
          <rPr>
            <sz val="8"/>
            <color indexed="81"/>
            <rFont val="Tahoma"/>
            <family val="2"/>
          </rPr>
          <t xml:space="preserve">
</t>
        </r>
      </text>
    </comment>
    <comment ref="AY159" authorId="2" shapeId="0" xr:uid="{00000000-0006-0000-0000-000011010000}">
      <text>
        <r>
          <rPr>
            <b/>
            <sz val="8"/>
            <color indexed="81"/>
            <rFont val="Tahoma"/>
            <family val="2"/>
          </rPr>
          <t>AFROCOLOMBIANO O RAIZAL</t>
        </r>
      </text>
    </comment>
    <comment ref="AZ159" authorId="2" shapeId="0" xr:uid="{00000000-0006-0000-0000-000012010000}">
      <text>
        <r>
          <rPr>
            <b/>
            <sz val="8"/>
            <color indexed="81"/>
            <rFont val="Tahoma"/>
            <family val="2"/>
          </rPr>
          <t>INDÍGENAS</t>
        </r>
        <r>
          <rPr>
            <sz val="8"/>
            <color indexed="81"/>
            <rFont val="Tahoma"/>
            <family val="2"/>
          </rPr>
          <t xml:space="preserve">
</t>
        </r>
      </text>
    </comment>
    <comment ref="BA159" authorId="1" shapeId="0" xr:uid="{00000000-0006-0000-0000-000013010000}">
      <text>
        <r>
          <rPr>
            <b/>
            <sz val="9"/>
            <color indexed="81"/>
            <rFont val="Tahoma"/>
            <family val="2"/>
          </rPr>
          <t>MEDIO DE EVIDENCIA. INFORME, RESGISTRO FOTOGRAFICO, PLANILLA, ETC</t>
        </r>
      </text>
    </comment>
    <comment ref="AL168" authorId="2" shapeId="0" xr:uid="{00000000-0006-0000-0000-000014010000}">
      <text>
        <r>
          <rPr>
            <b/>
            <sz val="8"/>
            <color indexed="81"/>
            <rFont val="Tahoma"/>
            <family val="2"/>
          </rPr>
          <t>PRIMERA INFANCIA (0 a 5 años)</t>
        </r>
        <r>
          <rPr>
            <sz val="8"/>
            <color indexed="81"/>
            <rFont val="Tahoma"/>
            <family val="2"/>
          </rPr>
          <t xml:space="preserve">
</t>
        </r>
      </text>
    </comment>
    <comment ref="AM168" authorId="2" shapeId="0" xr:uid="{00000000-0006-0000-0000-000015010000}">
      <text>
        <r>
          <rPr>
            <b/>
            <sz val="8"/>
            <color indexed="81"/>
            <rFont val="Tahoma"/>
            <family val="2"/>
          </rPr>
          <t>INFANCIA (6 a 11 años)</t>
        </r>
        <r>
          <rPr>
            <sz val="8"/>
            <color indexed="81"/>
            <rFont val="Tahoma"/>
            <family val="2"/>
          </rPr>
          <t xml:space="preserve">
</t>
        </r>
      </text>
    </comment>
    <comment ref="AN168" authorId="2" shapeId="0" xr:uid="{00000000-0006-0000-0000-000016010000}">
      <text>
        <r>
          <rPr>
            <b/>
            <sz val="8"/>
            <color indexed="81"/>
            <rFont val="Tahoma"/>
            <family val="2"/>
          </rPr>
          <t>ADOLESCENCIA (12 A 17 años)</t>
        </r>
      </text>
    </comment>
    <comment ref="AO168" authorId="2" shapeId="0" xr:uid="{00000000-0006-0000-0000-000017010000}">
      <text>
        <r>
          <rPr>
            <b/>
            <sz val="8"/>
            <color indexed="81"/>
            <rFont val="Tahoma"/>
            <family val="2"/>
          </rPr>
          <t>JUVENTUD (18 a 28 años)</t>
        </r>
        <r>
          <rPr>
            <sz val="8"/>
            <color indexed="81"/>
            <rFont val="Tahoma"/>
            <family val="2"/>
          </rPr>
          <t xml:space="preserve">
</t>
        </r>
      </text>
    </comment>
    <comment ref="AP168" authorId="2" shapeId="0" xr:uid="{00000000-0006-0000-0000-000018010000}">
      <text>
        <r>
          <rPr>
            <b/>
            <sz val="8"/>
            <color indexed="81"/>
            <rFont val="Tahoma"/>
            <family val="2"/>
          </rPr>
          <t xml:space="preserve"> ADULTO (29 a 60 años)</t>
        </r>
        <r>
          <rPr>
            <sz val="8"/>
            <color indexed="81"/>
            <rFont val="Tahoma"/>
            <family val="2"/>
          </rPr>
          <t xml:space="preserve">
</t>
        </r>
      </text>
    </comment>
    <comment ref="AQ168" authorId="2" shapeId="0" xr:uid="{00000000-0006-0000-0000-000019010000}">
      <text>
        <r>
          <rPr>
            <b/>
            <sz val="8"/>
            <color indexed="81"/>
            <rFont val="Tahoma"/>
            <family val="2"/>
          </rPr>
          <t>ADULTO MAYOR  (61 años en adelante)</t>
        </r>
        <r>
          <rPr>
            <sz val="8"/>
            <color indexed="81"/>
            <rFont val="Tahoma"/>
            <family val="2"/>
          </rPr>
          <t xml:space="preserve">
</t>
        </r>
      </text>
    </comment>
    <comment ref="AS168" authorId="2" shapeId="0" xr:uid="{00000000-0006-0000-0000-00001A010000}">
      <text>
        <r>
          <rPr>
            <b/>
            <sz val="8"/>
            <color indexed="81"/>
            <rFont val="Tahoma"/>
            <family val="2"/>
          </rPr>
          <t>MUJERES</t>
        </r>
        <r>
          <rPr>
            <sz val="8"/>
            <color indexed="81"/>
            <rFont val="Tahoma"/>
            <family val="2"/>
          </rPr>
          <t xml:space="preserve">
</t>
        </r>
      </text>
    </comment>
    <comment ref="AT168" authorId="2" shapeId="0" xr:uid="{00000000-0006-0000-0000-00001B010000}">
      <text>
        <r>
          <rPr>
            <b/>
            <sz val="8"/>
            <color indexed="81"/>
            <rFont val="Tahoma"/>
            <family val="2"/>
          </rPr>
          <t>HOMBRES</t>
        </r>
      </text>
    </comment>
    <comment ref="AV168" authorId="2" shapeId="0" xr:uid="{00000000-0006-0000-0000-00001C010000}">
      <text>
        <r>
          <rPr>
            <b/>
            <sz val="8"/>
            <color indexed="81"/>
            <rFont val="Tahoma"/>
            <family val="2"/>
          </rPr>
          <t>VÍCTIMAS CONFLICTO ARMADO</t>
        </r>
        <r>
          <rPr>
            <sz val="8"/>
            <color indexed="81"/>
            <rFont val="Tahoma"/>
            <family val="2"/>
          </rPr>
          <t xml:space="preserve">
</t>
        </r>
      </text>
    </comment>
    <comment ref="AX168" authorId="2" shapeId="0" xr:uid="{00000000-0006-0000-0000-00001D010000}">
      <text>
        <r>
          <rPr>
            <b/>
            <sz val="8"/>
            <color indexed="81"/>
            <rFont val="Tahoma"/>
            <family val="2"/>
          </rPr>
          <t>DISCAPACITADOS</t>
        </r>
        <r>
          <rPr>
            <sz val="8"/>
            <color indexed="81"/>
            <rFont val="Tahoma"/>
            <family val="2"/>
          </rPr>
          <t xml:space="preserve">
</t>
        </r>
      </text>
    </comment>
    <comment ref="AY168" authorId="2" shapeId="0" xr:uid="{00000000-0006-0000-0000-00001E010000}">
      <text>
        <r>
          <rPr>
            <b/>
            <sz val="8"/>
            <color indexed="81"/>
            <rFont val="Tahoma"/>
            <family val="2"/>
          </rPr>
          <t>AFROCOLOMBIANO O RAIZAL</t>
        </r>
      </text>
    </comment>
    <comment ref="AZ168" authorId="2" shapeId="0" xr:uid="{00000000-0006-0000-0000-00001F010000}">
      <text>
        <r>
          <rPr>
            <b/>
            <sz val="8"/>
            <color indexed="81"/>
            <rFont val="Tahoma"/>
            <family val="2"/>
          </rPr>
          <t>INDÍGENAS</t>
        </r>
        <r>
          <rPr>
            <sz val="8"/>
            <color indexed="81"/>
            <rFont val="Tahoma"/>
            <family val="2"/>
          </rPr>
          <t xml:space="preserve">
</t>
        </r>
      </text>
    </comment>
    <comment ref="BA168" authorId="1" shapeId="0" xr:uid="{00000000-0006-0000-0000-000020010000}">
      <text>
        <r>
          <rPr>
            <b/>
            <sz val="9"/>
            <color indexed="81"/>
            <rFont val="Tahoma"/>
            <family val="2"/>
          </rPr>
          <t>MEDIO DE EVIDENCIA. INFORME, RESGISTRO FOTOGRAFICO, PLANILLA, ETC</t>
        </r>
      </text>
    </comment>
    <comment ref="AL177" authorId="2" shapeId="0" xr:uid="{00000000-0006-0000-0000-000021010000}">
      <text>
        <r>
          <rPr>
            <b/>
            <sz val="8"/>
            <color indexed="81"/>
            <rFont val="Tahoma"/>
            <family val="2"/>
          </rPr>
          <t>PRIMERA INFANCIA (0 a 5 años)</t>
        </r>
        <r>
          <rPr>
            <sz val="8"/>
            <color indexed="81"/>
            <rFont val="Tahoma"/>
            <family val="2"/>
          </rPr>
          <t xml:space="preserve">
</t>
        </r>
      </text>
    </comment>
    <comment ref="AM177" authorId="2" shapeId="0" xr:uid="{00000000-0006-0000-0000-000022010000}">
      <text>
        <r>
          <rPr>
            <b/>
            <sz val="8"/>
            <color indexed="81"/>
            <rFont val="Tahoma"/>
            <family val="2"/>
          </rPr>
          <t>INFANCIA (6 a 11 años)</t>
        </r>
        <r>
          <rPr>
            <sz val="8"/>
            <color indexed="81"/>
            <rFont val="Tahoma"/>
            <family val="2"/>
          </rPr>
          <t xml:space="preserve">
</t>
        </r>
      </text>
    </comment>
    <comment ref="AN177" authorId="2" shapeId="0" xr:uid="{00000000-0006-0000-0000-000023010000}">
      <text>
        <r>
          <rPr>
            <b/>
            <sz val="8"/>
            <color indexed="81"/>
            <rFont val="Tahoma"/>
            <family val="2"/>
          </rPr>
          <t>ADOLESCENCIA (12 A 17 años)</t>
        </r>
      </text>
    </comment>
    <comment ref="AO177" authorId="2" shapeId="0" xr:uid="{00000000-0006-0000-0000-000024010000}">
      <text>
        <r>
          <rPr>
            <b/>
            <sz val="8"/>
            <color indexed="81"/>
            <rFont val="Tahoma"/>
            <family val="2"/>
          </rPr>
          <t>JUVENTUD (18 a 28 años)</t>
        </r>
        <r>
          <rPr>
            <sz val="8"/>
            <color indexed="81"/>
            <rFont val="Tahoma"/>
            <family val="2"/>
          </rPr>
          <t xml:space="preserve">
</t>
        </r>
      </text>
    </comment>
    <comment ref="AP177" authorId="2" shapeId="0" xr:uid="{00000000-0006-0000-0000-000025010000}">
      <text>
        <r>
          <rPr>
            <b/>
            <sz val="8"/>
            <color indexed="81"/>
            <rFont val="Tahoma"/>
            <family val="2"/>
          </rPr>
          <t xml:space="preserve"> ADULTO (29 a 60 años)</t>
        </r>
        <r>
          <rPr>
            <sz val="8"/>
            <color indexed="81"/>
            <rFont val="Tahoma"/>
            <family val="2"/>
          </rPr>
          <t xml:space="preserve">
</t>
        </r>
      </text>
    </comment>
    <comment ref="AQ177" authorId="2" shapeId="0" xr:uid="{00000000-0006-0000-0000-000026010000}">
      <text>
        <r>
          <rPr>
            <b/>
            <sz val="8"/>
            <color indexed="81"/>
            <rFont val="Tahoma"/>
            <family val="2"/>
          </rPr>
          <t>ADULTO MAYOR  (61 años en adelante)</t>
        </r>
        <r>
          <rPr>
            <sz val="8"/>
            <color indexed="81"/>
            <rFont val="Tahoma"/>
            <family val="2"/>
          </rPr>
          <t xml:space="preserve">
</t>
        </r>
      </text>
    </comment>
    <comment ref="AS177" authorId="2" shapeId="0" xr:uid="{00000000-0006-0000-0000-000027010000}">
      <text>
        <r>
          <rPr>
            <b/>
            <sz val="8"/>
            <color indexed="81"/>
            <rFont val="Tahoma"/>
            <family val="2"/>
          </rPr>
          <t>MUJERES</t>
        </r>
        <r>
          <rPr>
            <sz val="8"/>
            <color indexed="81"/>
            <rFont val="Tahoma"/>
            <family val="2"/>
          </rPr>
          <t xml:space="preserve">
</t>
        </r>
      </text>
    </comment>
    <comment ref="AT177" authorId="2" shapeId="0" xr:uid="{00000000-0006-0000-0000-000028010000}">
      <text>
        <r>
          <rPr>
            <b/>
            <sz val="8"/>
            <color indexed="81"/>
            <rFont val="Tahoma"/>
            <family val="2"/>
          </rPr>
          <t>HOMBRES</t>
        </r>
      </text>
    </comment>
    <comment ref="AV177" authorId="2" shapeId="0" xr:uid="{00000000-0006-0000-0000-000029010000}">
      <text>
        <r>
          <rPr>
            <b/>
            <sz val="8"/>
            <color indexed="81"/>
            <rFont val="Tahoma"/>
            <family val="2"/>
          </rPr>
          <t>VÍCTIMAS CONFLICTO ARMADO</t>
        </r>
        <r>
          <rPr>
            <sz val="8"/>
            <color indexed="81"/>
            <rFont val="Tahoma"/>
            <family val="2"/>
          </rPr>
          <t xml:space="preserve">
</t>
        </r>
      </text>
    </comment>
    <comment ref="AX177" authorId="2" shapeId="0" xr:uid="{00000000-0006-0000-0000-00002A010000}">
      <text>
        <r>
          <rPr>
            <b/>
            <sz val="8"/>
            <color indexed="81"/>
            <rFont val="Tahoma"/>
            <family val="2"/>
          </rPr>
          <t>DISCAPACITADOS</t>
        </r>
        <r>
          <rPr>
            <sz val="8"/>
            <color indexed="81"/>
            <rFont val="Tahoma"/>
            <family val="2"/>
          </rPr>
          <t xml:space="preserve">
</t>
        </r>
      </text>
    </comment>
    <comment ref="AY177" authorId="2" shapeId="0" xr:uid="{00000000-0006-0000-0000-00002B010000}">
      <text>
        <r>
          <rPr>
            <b/>
            <sz val="8"/>
            <color indexed="81"/>
            <rFont val="Tahoma"/>
            <family val="2"/>
          </rPr>
          <t>AFROCOLOMBIANO O RAIZAL</t>
        </r>
      </text>
    </comment>
    <comment ref="AZ177" authorId="2" shapeId="0" xr:uid="{00000000-0006-0000-0000-00002C010000}">
      <text>
        <r>
          <rPr>
            <b/>
            <sz val="8"/>
            <color indexed="81"/>
            <rFont val="Tahoma"/>
            <family val="2"/>
          </rPr>
          <t>INDÍGENAS</t>
        </r>
        <r>
          <rPr>
            <sz val="8"/>
            <color indexed="81"/>
            <rFont val="Tahoma"/>
            <family val="2"/>
          </rPr>
          <t xml:space="preserve">
</t>
        </r>
      </text>
    </comment>
    <comment ref="BA177" authorId="1" shapeId="0" xr:uid="{00000000-0006-0000-0000-00002D010000}">
      <text>
        <r>
          <rPr>
            <b/>
            <sz val="9"/>
            <color indexed="81"/>
            <rFont val="Tahoma"/>
            <family val="2"/>
          </rPr>
          <t>MEDIO DE EVIDENCIA. INFORME, RESGISTRO FOTOGRAFICO, PLANILLA, ETC</t>
        </r>
      </text>
    </comment>
    <comment ref="AL186" authorId="2" shapeId="0" xr:uid="{00000000-0006-0000-0000-00002E010000}">
      <text>
        <r>
          <rPr>
            <b/>
            <sz val="8"/>
            <color indexed="81"/>
            <rFont val="Tahoma"/>
            <family val="2"/>
          </rPr>
          <t>PRIMERA INFANCIA (0 a 5 años)</t>
        </r>
        <r>
          <rPr>
            <sz val="8"/>
            <color indexed="81"/>
            <rFont val="Tahoma"/>
            <family val="2"/>
          </rPr>
          <t xml:space="preserve">
</t>
        </r>
      </text>
    </comment>
    <comment ref="AM186" authorId="2" shapeId="0" xr:uid="{00000000-0006-0000-0000-00002F010000}">
      <text>
        <r>
          <rPr>
            <b/>
            <sz val="8"/>
            <color indexed="81"/>
            <rFont val="Tahoma"/>
            <family val="2"/>
          </rPr>
          <t>INFANCIA (6 a 11 años)</t>
        </r>
        <r>
          <rPr>
            <sz val="8"/>
            <color indexed="81"/>
            <rFont val="Tahoma"/>
            <family val="2"/>
          </rPr>
          <t xml:space="preserve">
</t>
        </r>
      </text>
    </comment>
    <comment ref="AN186" authorId="2" shapeId="0" xr:uid="{00000000-0006-0000-0000-000030010000}">
      <text>
        <r>
          <rPr>
            <b/>
            <sz val="8"/>
            <color indexed="81"/>
            <rFont val="Tahoma"/>
            <family val="2"/>
          </rPr>
          <t>ADOLESCENCIA (12 A 17 años)</t>
        </r>
      </text>
    </comment>
    <comment ref="AO186" authorId="2" shapeId="0" xr:uid="{00000000-0006-0000-0000-000031010000}">
      <text>
        <r>
          <rPr>
            <b/>
            <sz val="8"/>
            <color indexed="81"/>
            <rFont val="Tahoma"/>
            <family val="2"/>
          </rPr>
          <t>JUVENTUD (18 a 28 años)</t>
        </r>
        <r>
          <rPr>
            <sz val="8"/>
            <color indexed="81"/>
            <rFont val="Tahoma"/>
            <family val="2"/>
          </rPr>
          <t xml:space="preserve">
</t>
        </r>
      </text>
    </comment>
    <comment ref="AP186" authorId="2" shapeId="0" xr:uid="{00000000-0006-0000-0000-000032010000}">
      <text>
        <r>
          <rPr>
            <b/>
            <sz val="8"/>
            <color indexed="81"/>
            <rFont val="Tahoma"/>
            <family val="2"/>
          </rPr>
          <t xml:space="preserve"> ADULTO (29 a 60 años)</t>
        </r>
        <r>
          <rPr>
            <sz val="8"/>
            <color indexed="81"/>
            <rFont val="Tahoma"/>
            <family val="2"/>
          </rPr>
          <t xml:space="preserve">
</t>
        </r>
      </text>
    </comment>
    <comment ref="AQ186" authorId="2" shapeId="0" xr:uid="{00000000-0006-0000-0000-000033010000}">
      <text>
        <r>
          <rPr>
            <b/>
            <sz val="8"/>
            <color indexed="81"/>
            <rFont val="Tahoma"/>
            <family val="2"/>
          </rPr>
          <t>ADULTO MAYOR  (61 años en adelante)</t>
        </r>
        <r>
          <rPr>
            <sz val="8"/>
            <color indexed="81"/>
            <rFont val="Tahoma"/>
            <family val="2"/>
          </rPr>
          <t xml:space="preserve">
</t>
        </r>
      </text>
    </comment>
    <comment ref="AS186" authorId="2" shapeId="0" xr:uid="{00000000-0006-0000-0000-000034010000}">
      <text>
        <r>
          <rPr>
            <b/>
            <sz val="8"/>
            <color indexed="81"/>
            <rFont val="Tahoma"/>
            <family val="2"/>
          </rPr>
          <t>MUJERES</t>
        </r>
        <r>
          <rPr>
            <sz val="8"/>
            <color indexed="81"/>
            <rFont val="Tahoma"/>
            <family val="2"/>
          </rPr>
          <t xml:space="preserve">
</t>
        </r>
      </text>
    </comment>
    <comment ref="AT186" authorId="2" shapeId="0" xr:uid="{00000000-0006-0000-0000-000035010000}">
      <text>
        <r>
          <rPr>
            <b/>
            <sz val="8"/>
            <color indexed="81"/>
            <rFont val="Tahoma"/>
            <family val="2"/>
          </rPr>
          <t>HOMBRES</t>
        </r>
      </text>
    </comment>
    <comment ref="AV186" authorId="2" shapeId="0" xr:uid="{00000000-0006-0000-0000-000036010000}">
      <text>
        <r>
          <rPr>
            <b/>
            <sz val="8"/>
            <color indexed="81"/>
            <rFont val="Tahoma"/>
            <family val="2"/>
          </rPr>
          <t>VÍCTIMAS CONFLICTO ARMADO</t>
        </r>
        <r>
          <rPr>
            <sz val="8"/>
            <color indexed="81"/>
            <rFont val="Tahoma"/>
            <family val="2"/>
          </rPr>
          <t xml:space="preserve">
</t>
        </r>
      </text>
    </comment>
    <comment ref="AX186" authorId="2" shapeId="0" xr:uid="{00000000-0006-0000-0000-000037010000}">
      <text>
        <r>
          <rPr>
            <b/>
            <sz val="8"/>
            <color indexed="81"/>
            <rFont val="Tahoma"/>
            <family val="2"/>
          </rPr>
          <t>DISCAPACITADOS</t>
        </r>
        <r>
          <rPr>
            <sz val="8"/>
            <color indexed="81"/>
            <rFont val="Tahoma"/>
            <family val="2"/>
          </rPr>
          <t xml:space="preserve">
</t>
        </r>
      </text>
    </comment>
    <comment ref="AY186" authorId="2" shapeId="0" xr:uid="{00000000-0006-0000-0000-000038010000}">
      <text>
        <r>
          <rPr>
            <b/>
            <sz val="8"/>
            <color indexed="81"/>
            <rFont val="Tahoma"/>
            <family val="2"/>
          </rPr>
          <t>AFROCOLOMBIANO O RAIZAL</t>
        </r>
      </text>
    </comment>
    <comment ref="AZ186" authorId="2" shapeId="0" xr:uid="{00000000-0006-0000-0000-000039010000}">
      <text>
        <r>
          <rPr>
            <b/>
            <sz val="8"/>
            <color indexed="81"/>
            <rFont val="Tahoma"/>
            <family val="2"/>
          </rPr>
          <t>INDÍGENAS</t>
        </r>
        <r>
          <rPr>
            <sz val="8"/>
            <color indexed="81"/>
            <rFont val="Tahoma"/>
            <family val="2"/>
          </rPr>
          <t xml:space="preserve">
</t>
        </r>
      </text>
    </comment>
    <comment ref="BA186" authorId="1" shapeId="0" xr:uid="{00000000-0006-0000-0000-00003A010000}">
      <text>
        <r>
          <rPr>
            <b/>
            <sz val="9"/>
            <color indexed="81"/>
            <rFont val="Tahoma"/>
            <family val="2"/>
          </rPr>
          <t>MEDIO DE EVIDENCIA. INFORME, RESGISTRO FOTOGRAFICO, PLANILLA, ETC</t>
        </r>
      </text>
    </comment>
    <comment ref="AL195" authorId="2" shapeId="0" xr:uid="{00000000-0006-0000-0000-00003B010000}">
      <text>
        <r>
          <rPr>
            <b/>
            <sz val="8"/>
            <color indexed="81"/>
            <rFont val="Tahoma"/>
            <family val="2"/>
          </rPr>
          <t>PRIMERA INFANCIA (0 a 5 años)</t>
        </r>
        <r>
          <rPr>
            <sz val="8"/>
            <color indexed="81"/>
            <rFont val="Tahoma"/>
            <family val="2"/>
          </rPr>
          <t xml:space="preserve">
</t>
        </r>
      </text>
    </comment>
    <comment ref="AM195" authorId="2" shapeId="0" xr:uid="{00000000-0006-0000-0000-00003C010000}">
      <text>
        <r>
          <rPr>
            <b/>
            <sz val="8"/>
            <color indexed="81"/>
            <rFont val="Tahoma"/>
            <family val="2"/>
          </rPr>
          <t>INFANCIA (6 a 11 años)</t>
        </r>
        <r>
          <rPr>
            <sz val="8"/>
            <color indexed="81"/>
            <rFont val="Tahoma"/>
            <family val="2"/>
          </rPr>
          <t xml:space="preserve">
</t>
        </r>
      </text>
    </comment>
    <comment ref="AN195" authorId="2" shapeId="0" xr:uid="{00000000-0006-0000-0000-00003D010000}">
      <text>
        <r>
          <rPr>
            <b/>
            <sz val="8"/>
            <color indexed="81"/>
            <rFont val="Tahoma"/>
            <family val="2"/>
          </rPr>
          <t>ADOLESCENCIA (12 A 17 años)</t>
        </r>
      </text>
    </comment>
    <comment ref="AO195" authorId="2" shapeId="0" xr:uid="{00000000-0006-0000-0000-00003E010000}">
      <text>
        <r>
          <rPr>
            <b/>
            <sz val="8"/>
            <color indexed="81"/>
            <rFont val="Tahoma"/>
            <family val="2"/>
          </rPr>
          <t>JUVENTUD (18 a 28 años)</t>
        </r>
        <r>
          <rPr>
            <sz val="8"/>
            <color indexed="81"/>
            <rFont val="Tahoma"/>
            <family val="2"/>
          </rPr>
          <t xml:space="preserve">
</t>
        </r>
      </text>
    </comment>
    <comment ref="AP195" authorId="2" shapeId="0" xr:uid="{00000000-0006-0000-0000-00003F010000}">
      <text>
        <r>
          <rPr>
            <b/>
            <sz val="8"/>
            <color indexed="81"/>
            <rFont val="Tahoma"/>
            <family val="2"/>
          </rPr>
          <t xml:space="preserve"> ADULTO (29 a 60 años)</t>
        </r>
        <r>
          <rPr>
            <sz val="8"/>
            <color indexed="81"/>
            <rFont val="Tahoma"/>
            <family val="2"/>
          </rPr>
          <t xml:space="preserve">
</t>
        </r>
      </text>
    </comment>
    <comment ref="AQ195" authorId="2" shapeId="0" xr:uid="{00000000-0006-0000-0000-000040010000}">
      <text>
        <r>
          <rPr>
            <b/>
            <sz val="8"/>
            <color indexed="81"/>
            <rFont val="Tahoma"/>
            <family val="2"/>
          </rPr>
          <t>ADULTO MAYOR  (61 años en adelante)</t>
        </r>
        <r>
          <rPr>
            <sz val="8"/>
            <color indexed="81"/>
            <rFont val="Tahoma"/>
            <family val="2"/>
          </rPr>
          <t xml:space="preserve">
</t>
        </r>
      </text>
    </comment>
    <comment ref="AS195" authorId="2" shapeId="0" xr:uid="{00000000-0006-0000-0000-000041010000}">
      <text>
        <r>
          <rPr>
            <b/>
            <sz val="8"/>
            <color indexed="81"/>
            <rFont val="Tahoma"/>
            <family val="2"/>
          </rPr>
          <t>MUJERES</t>
        </r>
        <r>
          <rPr>
            <sz val="8"/>
            <color indexed="81"/>
            <rFont val="Tahoma"/>
            <family val="2"/>
          </rPr>
          <t xml:space="preserve">
</t>
        </r>
      </text>
    </comment>
    <comment ref="AT195" authorId="2" shapeId="0" xr:uid="{00000000-0006-0000-0000-000042010000}">
      <text>
        <r>
          <rPr>
            <b/>
            <sz val="8"/>
            <color indexed="81"/>
            <rFont val="Tahoma"/>
            <family val="2"/>
          </rPr>
          <t>HOMBRES</t>
        </r>
      </text>
    </comment>
    <comment ref="AV195" authorId="2" shapeId="0" xr:uid="{00000000-0006-0000-0000-000043010000}">
      <text>
        <r>
          <rPr>
            <b/>
            <sz val="8"/>
            <color indexed="81"/>
            <rFont val="Tahoma"/>
            <family val="2"/>
          </rPr>
          <t>VÍCTIMAS CONFLICTO ARMADO</t>
        </r>
        <r>
          <rPr>
            <sz val="8"/>
            <color indexed="81"/>
            <rFont val="Tahoma"/>
            <family val="2"/>
          </rPr>
          <t xml:space="preserve">
</t>
        </r>
      </text>
    </comment>
    <comment ref="AX195" authorId="2" shapeId="0" xr:uid="{00000000-0006-0000-0000-000044010000}">
      <text>
        <r>
          <rPr>
            <b/>
            <sz val="8"/>
            <color indexed="81"/>
            <rFont val="Tahoma"/>
            <family val="2"/>
          </rPr>
          <t>DISCAPACITADOS</t>
        </r>
        <r>
          <rPr>
            <sz val="8"/>
            <color indexed="81"/>
            <rFont val="Tahoma"/>
            <family val="2"/>
          </rPr>
          <t xml:space="preserve">
</t>
        </r>
      </text>
    </comment>
    <comment ref="AY195" authorId="2" shapeId="0" xr:uid="{00000000-0006-0000-0000-000045010000}">
      <text>
        <r>
          <rPr>
            <b/>
            <sz val="8"/>
            <color indexed="81"/>
            <rFont val="Tahoma"/>
            <family val="2"/>
          </rPr>
          <t>AFROCOLOMBIANO O RAIZAL</t>
        </r>
      </text>
    </comment>
    <comment ref="AZ195" authorId="2" shapeId="0" xr:uid="{00000000-0006-0000-0000-000046010000}">
      <text>
        <r>
          <rPr>
            <b/>
            <sz val="8"/>
            <color indexed="81"/>
            <rFont val="Tahoma"/>
            <family val="2"/>
          </rPr>
          <t>INDÍGENAS</t>
        </r>
        <r>
          <rPr>
            <sz val="8"/>
            <color indexed="81"/>
            <rFont val="Tahoma"/>
            <family val="2"/>
          </rPr>
          <t xml:space="preserve">
</t>
        </r>
      </text>
    </comment>
    <comment ref="BA195" authorId="1" shapeId="0" xr:uid="{00000000-0006-0000-0000-000047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<sst xmlns="http://schemas.openxmlformats.org/spreadsheetml/2006/main" count="10529" uniqueCount="1961">
  <si>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</si>
  <si>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</si>
  <si>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</si>
  <si>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</si>
  <si>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</si>
  <si>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</si>
  <si>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</si>
  <si>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</si>
  <si>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</si>
  <si>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</si>
  <si>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</si>
  <si>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</si>
  <si>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</si>
  <si>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</si>
  <si>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</si>
  <si>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</si>
  <si>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</si>
  <si>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</si>
  <si>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</si>
  <si>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</si>
  <si>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</si>
  <si>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</si>
  <si>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</si>
  <si>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</si>
  <si>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</si>
  <si>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</si>
  <si>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</si>
  <si>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</si>
  <si>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</si>
  <si>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</si>
  <si>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</si>
  <si>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</si>
  <si>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</si>
  <si>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</si>
  <si>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</si>
  <si>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</si>
  <si>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</si>
  <si>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</si>
  <si>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</si>
  <si>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</si>
  <si>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</si>
  <si>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</si>
  <si>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</si>
  <si>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</si>
  <si>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</si>
  <si>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</si>
  <si>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</si>
  <si>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</si>
  <si>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</si>
  <si>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</si>
  <si>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</si>
  <si>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</si>
  <si>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</si>
  <si>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</si>
  <si>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</si>
  <si>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</si>
  <si>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</si>
  <si>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</si>
  <si>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</si>
  <si>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</si>
  <si>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</si>
  <si>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</si>
  <si>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</si>
  <si>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</si>
  <si>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</si>
  <si>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</si>
  <si>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</si>
  <si>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</si>
  <si>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</si>
  <si>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</si>
  <si>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</si>
  <si>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</si>
  <si>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</si>
  <si>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</si>
  <si>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</si>
  <si>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</si>
  <si>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</si>
  <si>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</si>
  <si>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</si>
  <si>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</si>
  <si>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</si>
  <si>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</si>
  <si>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</si>
  <si>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</si>
  <si>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</si>
  <si>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</si>
  <si>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</si>
  <si>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</si>
  <si>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</si>
  <si>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</si>
  <si>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</si>
  <si>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</si>
  <si>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</si>
  <si>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</si>
  <si>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</si>
  <si>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</si>
  <si>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</si>
  <si>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</si>
  <si>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</si>
  <si>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</si>
  <si>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</si>
  <si>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</si>
  <si>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</si>
  <si>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</si>
  <si>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</si>
  <si>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</si>
  <si>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</si>
  <si>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</si>
  <si>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</si>
  <si>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</si>
  <si>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</si>
  <si>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</si>
  <si>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</si>
  <si>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</si>
  <si>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</si>
  <si>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</si>
  <si>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</si>
  <si>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</si>
  <si>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</si>
  <si>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</si>
  <si>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</si>
  <si>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</si>
  <si>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</si>
  <si>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</si>
  <si>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</si>
  <si>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</si>
  <si>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</si>
  <si>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</si>
  <si>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</si>
  <si>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</si>
  <si>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</si>
  <si>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</si>
  <si>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</si>
  <si>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</si>
  <si>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</si>
  <si>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</si>
  <si>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</si>
  <si>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</si>
  <si>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</si>
  <si>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</si>
  <si>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</si>
  <si>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</si>
  <si>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</si>
  <si>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</si>
  <si>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</si>
  <si>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</si>
  <si>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</si>
  <si>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</si>
  <si>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</si>
  <si>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</si>
  <si>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</si>
  <si>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</si>
  <si>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</si>
  <si>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</si>
  <si>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</si>
  <si>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</si>
  <si>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</si>
  <si>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</si>
  <si>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</si>
  <si>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</si>
  <si>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</si>
  <si>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</si>
  <si>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</si>
  <si>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</si>
  <si>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</si>
  <si>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</si>
  <si>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</si>
  <si>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</si>
  <si>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</si>
  <si>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</si>
  <si>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</si>
  <si>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</si>
  <si>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</si>
  <si>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</si>
  <si>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</si>
  <si>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</si>
  <si>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</si>
  <si>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</si>
  <si>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</si>
  <si>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</si>
  <si>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</si>
  <si>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</si>
  <si>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</si>
  <si>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</si>
  <si>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</si>
  <si>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</si>
  <si>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</si>
  <si>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</si>
  <si>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</si>
  <si>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</si>
  <si>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</si>
  <si>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</si>
  <si>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</si>
  <si>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</si>
  <si>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</si>
  <si>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</si>
  <si>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</si>
  <si>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</si>
  <si>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</si>
  <si>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</si>
  <si>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</si>
  <si>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</si>
  <si>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</si>
  <si>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</si>
  <si>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</si>
  <si>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</si>
  <si>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</si>
  <si>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</si>
  <si>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</si>
  <si>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</si>
  <si>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</si>
  <si>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</si>
  <si>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</si>
  <si>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</si>
  <si>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</si>
  <si>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</si>
  <si>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</si>
  <si>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</si>
  <si>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</si>
  <si>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</si>
  <si>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</si>
  <si>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</si>
  <si>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</si>
  <si>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</si>
  <si>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</si>
  <si>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</si>
  <si>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</si>
  <si>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</si>
  <si>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</si>
  <si>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</si>
  <si>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</si>
  <si>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</si>
  <si>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</si>
  <si>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</si>
  <si>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</si>
  <si>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</si>
  <si>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</si>
  <si>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</si>
  <si>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</si>
  <si>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</si>
  <si>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</si>
  <si>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</si>
  <si>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</si>
  <si>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</si>
  <si>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</si>
  <si>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</si>
  <si>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</si>
  <si>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</si>
  <si>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</si>
  <si>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</si>
  <si>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</si>
  <si>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</si>
  <si>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</si>
  <si>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</si>
  <si>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</si>
  <si>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</si>
  <si>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</si>
  <si>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</si>
  <si>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</si>
  <si>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</si>
  <si>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</si>
  <si>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</si>
  <si>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</si>
  <si>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</si>
  <si>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</si>
  <si>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</si>
  <si>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</si>
  <si>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</si>
  <si>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</si>
  <si>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</si>
  <si>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</si>
  <si>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</si>
  <si>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</si>
  <si>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</si>
  <si>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</si>
  <si>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</si>
  <si>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</si>
  <si>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</si>
  <si>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</si>
  <si>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</si>
  <si>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</si>
  <si>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</si>
  <si>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</si>
  <si>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</si>
  <si>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</si>
  <si>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</si>
  <si>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</si>
  <si>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</si>
  <si>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</si>
  <si>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</si>
  <si>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</si>
  <si>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</si>
  <si>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</si>
  <si>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</si>
  <si>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</si>
  <si>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</si>
  <si>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</si>
  <si>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</si>
  <si>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</si>
  <si>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</si>
  <si>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</si>
  <si>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</si>
  <si>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</si>
  <si>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</si>
  <si>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</si>
  <si>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</si>
  <si>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</si>
  <si>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</si>
  <si>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</si>
  <si>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</si>
  <si>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</si>
  <si>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</si>
  <si>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</si>
  <si>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</si>
  <si>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</si>
  <si>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</si>
  <si>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</si>
  <si>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</si>
  <si>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</si>
  <si>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</si>
  <si>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</si>
  <si>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</si>
  <si>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</si>
  <si>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</si>
  <si>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</si>
  <si>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</si>
  <si>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</si>
  <si>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</si>
  <si>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</si>
  <si>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</si>
  <si>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</si>
  <si>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</si>
  <si>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</si>
  <si>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</si>
  <si>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</si>
  <si>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</si>
  <si>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</si>
  <si>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</si>
  <si>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</si>
  <si>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</si>
  <si>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</si>
  <si>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</si>
  <si>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</si>
  <si>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</si>
  <si>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</si>
  <si>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</si>
  <si>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</si>
  <si>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</si>
  <si>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</si>
  <si>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</si>
  <si>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</si>
  <si>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</si>
  <si>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</si>
  <si>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</si>
  <si>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</si>
  <si>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</si>
  <si>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</si>
  <si>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</si>
  <si>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</si>
  <si>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</si>
  <si>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</si>
  <si>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</si>
  <si>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</si>
  <si>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</si>
  <si>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</si>
  <si>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</si>
  <si>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</si>
  <si>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</si>
  <si>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</si>
  <si>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</si>
  <si>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</si>
  <si>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</si>
  <si>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</si>
  <si>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</si>
  <si>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</si>
  <si>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</si>
  <si>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</si>
  <si>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</si>
  <si>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</si>
  <si>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</si>
  <si>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</si>
  <si>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</si>
  <si>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</si>
  <si>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</si>
  <si>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</si>
  <si>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</si>
  <si>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</si>
  <si>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</si>
  <si>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</si>
  <si>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</si>
  <si>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</si>
  <si>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</si>
  <si>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</si>
  <si>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</si>
  <si>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</si>
  <si>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</si>
  <si>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</si>
  <si>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</si>
  <si>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</si>
  <si>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</si>
  <si>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</si>
  <si>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</si>
  <si>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</si>
  <si>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</si>
  <si>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</si>
  <si>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</si>
  <si>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</si>
  <si>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</si>
  <si>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</si>
  <si>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</si>
  <si>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</si>
  <si>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</si>
  <si>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</si>
  <si>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</si>
  <si>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</si>
  <si>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</si>
  <si>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</si>
  <si>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</si>
  <si>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</si>
  <si>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</si>
  <si>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</si>
  <si>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</si>
  <si>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</si>
  <si>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</si>
  <si>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</si>
  <si>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</si>
  <si>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</si>
  <si>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</si>
  <si>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</si>
  <si>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</si>
  <si>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</si>
  <si>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</si>
  <si>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</si>
  <si>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</si>
  <si>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</si>
  <si>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</si>
  <si>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</si>
  <si>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</si>
  <si>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</si>
  <si>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</si>
  <si>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</si>
  <si>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</si>
  <si>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</si>
  <si>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</si>
  <si>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</si>
  <si>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</si>
  <si>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</si>
  <si>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</si>
  <si>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</si>
  <si>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</si>
  <si>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</si>
  <si>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</si>
  <si>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</si>
  <si>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</si>
  <si>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</si>
  <si>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</si>
  <si>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</si>
  <si>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</si>
  <si>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</si>
  <si>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</si>
  <si>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</si>
  <si>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</si>
  <si>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</si>
  <si>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</si>
  <si>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</si>
  <si>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</si>
  <si>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</si>
  <si>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</si>
  <si>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</si>
  <si>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</si>
  <si>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</si>
  <si>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</si>
  <si>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</si>
  <si>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</si>
  <si>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</si>
  <si>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</si>
  <si>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</si>
  <si>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</si>
  <si>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</si>
  <si>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</si>
  <si>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</si>
  <si>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</si>
  <si>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</si>
  <si>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</si>
  <si>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</si>
  <si>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</si>
  <si>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</si>
  <si>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</si>
  <si>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</si>
  <si>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</si>
  <si>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</si>
  <si>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</si>
  <si>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</si>
  <si>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</si>
  <si>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</si>
  <si>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</si>
  <si>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</si>
  <si>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</si>
  <si>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</si>
  <si>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</si>
  <si>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</si>
  <si>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</si>
  <si>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</si>
  <si>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</si>
  <si>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</si>
  <si>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</si>
  <si>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</si>
  <si>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</si>
  <si>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</si>
  <si>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</si>
  <si>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</si>
  <si>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</si>
  <si>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</si>
  <si>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</si>
  <si>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</si>
  <si>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</si>
  <si>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</si>
  <si>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</si>
  <si>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</si>
  <si>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</si>
  <si>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</si>
  <si>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</si>
  <si>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</si>
  <si>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</si>
  <si>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</si>
  <si>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</si>
  <si>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</si>
  <si>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</si>
  <si>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</si>
  <si>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</si>
  <si>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</si>
  <si>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</si>
  <si>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</si>
  <si>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</si>
  <si>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</si>
  <si>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</si>
  <si>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</si>
  <si>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</si>
  <si>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</si>
  <si>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</si>
  <si>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</si>
  <si>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</si>
  <si>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</si>
  <si>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</si>
  <si>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</si>
  <si>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</si>
  <si>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</si>
  <si>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</si>
  <si>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</si>
  <si>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</si>
  <si>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</si>
  <si>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</si>
  <si>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</si>
  <si>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</si>
  <si>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</si>
  <si>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</si>
  <si>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</si>
  <si>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</si>
  <si>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</si>
  <si>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</si>
  <si>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</si>
  <si>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</si>
  <si>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</si>
  <si>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</si>
  <si>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</si>
  <si>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</si>
  <si>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</si>
  <si>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</si>
  <si>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</si>
  <si>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</si>
  <si>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</si>
  <si>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</si>
  <si>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</si>
  <si>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</si>
  <si>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</si>
  <si>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</si>
  <si>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</si>
  <si>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</si>
  <si>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</si>
  <si>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</si>
  <si>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</si>
  <si>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</si>
  <si>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</si>
  <si>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</si>
  <si>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</si>
  <si>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</si>
  <si>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</si>
  <si>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</si>
  <si>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</si>
  <si>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</si>
  <si>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</si>
  <si>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</si>
  <si>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</si>
  <si>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</si>
  <si>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</si>
  <si>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</si>
  <si>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</si>
  <si>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</si>
  <si>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</si>
  <si>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</si>
  <si>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</si>
  <si>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</si>
  <si>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</si>
  <si>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</si>
  <si>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</si>
  <si>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</si>
  <si>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</si>
  <si>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</si>
  <si>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</si>
  <si>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</si>
  <si>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</si>
  <si>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</si>
  <si>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</si>
  <si>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</si>
  <si>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</si>
  <si>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</si>
  <si>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</si>
  <si>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</si>
  <si>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</si>
  <si>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</si>
  <si>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</si>
  <si>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</si>
  <si>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</si>
  <si>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</si>
  <si>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</si>
  <si>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</si>
  <si>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</si>
  <si>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</si>
  <si>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</si>
  <si>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</si>
  <si>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</si>
  <si>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</si>
  <si>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</si>
  <si>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</si>
  <si>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</si>
  <si>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</si>
  <si>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</si>
  <si>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</si>
  <si>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</si>
  <si>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</si>
  <si>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</si>
  <si>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</si>
  <si>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</si>
  <si>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</si>
  <si>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</si>
  <si>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</si>
  <si>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</si>
  <si>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</si>
  <si>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</si>
  <si>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</si>
  <si>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</si>
  <si>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</si>
  <si>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</si>
  <si>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</si>
  <si>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</si>
  <si>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</si>
  <si>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</si>
  <si>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</si>
  <si>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</si>
  <si>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</si>
  <si>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</si>
  <si>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</si>
  <si>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</si>
  <si>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</si>
  <si>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</si>
  <si>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</si>
  <si>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</si>
  <si>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</si>
  <si>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</si>
  <si>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</si>
  <si>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</si>
  <si>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</si>
  <si>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</si>
  <si>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</si>
  <si>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</si>
  <si>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</si>
  <si>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</si>
  <si>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</si>
  <si>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</si>
  <si>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</si>
  <si>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</si>
  <si>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</si>
  <si>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</si>
  <si>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</si>
  <si>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</si>
  <si>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</si>
  <si>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</si>
  <si>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</si>
  <si>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</si>
  <si>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</si>
  <si>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</si>
  <si>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</si>
  <si>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</si>
  <si>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</si>
  <si>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</si>
  <si>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</si>
  <si>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</si>
  <si>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</si>
  <si>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</si>
  <si>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</si>
  <si>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</si>
  <si>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</si>
  <si>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</si>
  <si>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</si>
  <si>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</si>
  <si>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</si>
  <si>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</si>
  <si>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</si>
  <si>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</si>
  <si>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</si>
  <si>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</si>
  <si>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</si>
  <si>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</si>
  <si>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</si>
  <si>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</si>
  <si>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</si>
  <si>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</si>
  <si>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</si>
  <si>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</si>
  <si>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</si>
  <si>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</si>
  <si>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</si>
  <si>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</si>
  <si>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</si>
  <si>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</si>
  <si>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</si>
  <si>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</si>
  <si>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</si>
  <si>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</si>
  <si>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</si>
  <si>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</si>
  <si>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</si>
  <si>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</si>
  <si>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</si>
  <si>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</si>
  <si>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</si>
  <si>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</si>
  <si>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</si>
  <si>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</si>
  <si>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</si>
  <si>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</si>
  <si>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</si>
  <si>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</si>
  <si>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</si>
  <si>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</si>
  <si>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</si>
  <si>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</si>
  <si>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</si>
  <si>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</si>
  <si>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</si>
  <si>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</si>
  <si>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</si>
  <si>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</si>
  <si>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</si>
  <si>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</si>
  <si>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</si>
  <si>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</si>
  <si>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</si>
  <si>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</si>
  <si>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</si>
  <si>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</si>
  <si>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</si>
  <si>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</si>
  <si>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</si>
  <si>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</si>
  <si>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</si>
  <si>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</si>
  <si>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</si>
  <si>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</si>
  <si>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</si>
  <si>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</si>
  <si>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</si>
  <si>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</si>
  <si>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</si>
  <si>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</si>
  <si>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</si>
  <si>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</si>
  <si>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</si>
  <si>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</si>
  <si>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</si>
  <si>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</si>
  <si>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</si>
  <si>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</si>
  <si>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</si>
  <si>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</si>
  <si>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</si>
  <si>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</si>
  <si>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</si>
  <si>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</si>
  <si>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</si>
  <si>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</si>
  <si>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</si>
  <si>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</si>
  <si>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</si>
  <si>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</si>
  <si>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</si>
  <si>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</si>
  <si>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</si>
  <si>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</si>
  <si>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</si>
  <si>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</si>
  <si>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</si>
  <si>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</si>
  <si>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</si>
  <si>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</si>
  <si>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</si>
  <si>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</si>
  <si>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</si>
  <si>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</si>
  <si>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</si>
  <si>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</si>
  <si>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</si>
  <si>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</si>
  <si>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</si>
  <si>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</si>
  <si>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</si>
  <si>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</si>
  <si>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</si>
  <si>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</si>
  <si>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</si>
  <si>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</si>
  <si>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</si>
  <si>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</si>
  <si>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</si>
  <si>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</si>
  <si>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</si>
  <si>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</si>
  <si>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</si>
  <si>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</si>
  <si>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</si>
  <si>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</si>
  <si>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</si>
  <si>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</si>
  <si>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</si>
  <si>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</si>
  <si>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</si>
  <si>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</si>
  <si>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</si>
  <si>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</si>
  <si>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</si>
  <si>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</si>
  <si>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</si>
  <si>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</si>
  <si>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</si>
  <si>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</si>
  <si>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</si>
  <si>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</si>
  <si>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</si>
  <si>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</si>
  <si>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</si>
  <si>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</si>
  <si>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</si>
  <si>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</si>
  <si>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</si>
  <si>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</si>
  <si>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</si>
  <si>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</si>
  <si>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</si>
  <si>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</si>
  <si>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</si>
  <si>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</si>
  <si>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</si>
  <si>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</si>
  <si>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</si>
  <si>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</si>
  <si>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</si>
  <si>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</si>
  <si>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</si>
  <si>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</si>
  <si>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</si>
  <si>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</si>
  <si>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</si>
  <si>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</si>
  <si>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</si>
  <si>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</si>
  <si>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</si>
  <si>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</si>
  <si>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</si>
  <si>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</si>
  <si>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</si>
  <si>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</si>
  <si>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</si>
  <si>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</si>
  <si>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</si>
  <si>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</si>
  <si>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</si>
  <si>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</si>
  <si>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</si>
  <si>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</si>
  <si>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</si>
  <si>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</si>
  <si>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</si>
  <si>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</si>
  <si>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</si>
  <si>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</si>
  <si>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</si>
  <si>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</si>
  <si>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</si>
  <si>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</si>
  <si>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</si>
  <si>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</si>
  <si>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</si>
  <si>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</si>
  <si>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</si>
  <si>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</si>
  <si>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</si>
  <si>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</si>
  <si>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</si>
  <si>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</si>
  <si>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</si>
  <si>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</si>
  <si>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</si>
  <si>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</si>
  <si>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</si>
  <si>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</si>
  <si>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</si>
  <si>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</si>
  <si>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</si>
  <si>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</si>
  <si>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</si>
  <si>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</si>
  <si>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</si>
  <si>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</si>
  <si>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</si>
  <si>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</si>
  <si>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</si>
  <si>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</si>
  <si>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</si>
  <si>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</si>
  <si>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</si>
  <si>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</si>
  <si>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</si>
  <si>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</si>
  <si>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</si>
  <si>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</si>
  <si>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</si>
  <si>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</si>
  <si>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</si>
  <si>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</si>
  <si>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</si>
  <si>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</si>
  <si>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</si>
  <si>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</si>
  <si>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</si>
  <si>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</si>
  <si>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</si>
  <si>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</si>
  <si>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</si>
  <si>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</si>
  <si>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</si>
  <si>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</si>
  <si>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</si>
  <si>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</si>
  <si>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</si>
  <si>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</si>
  <si>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</si>
  <si>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</si>
  <si>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</si>
  <si>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</si>
  <si>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</si>
  <si>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</si>
  <si>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</si>
  <si>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</si>
  <si>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</si>
  <si>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</si>
  <si>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</si>
  <si>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</si>
  <si>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</si>
  <si>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</si>
  <si>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</si>
  <si>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</si>
  <si>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</si>
  <si>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</si>
  <si>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</si>
  <si>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</si>
  <si>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</si>
  <si>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</si>
  <si>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</si>
  <si>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</si>
  <si>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</si>
  <si>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</si>
  <si>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</si>
  <si>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</si>
  <si>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</si>
  <si>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</si>
  <si>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</si>
  <si>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</si>
  <si>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</si>
  <si>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</si>
  <si>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</si>
  <si>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</si>
  <si>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</si>
  <si>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</si>
  <si>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</si>
  <si>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</si>
  <si>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</si>
  <si>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</si>
  <si>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</si>
  <si>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</si>
  <si>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</si>
  <si>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</si>
  <si>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</si>
  <si>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</si>
  <si>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</si>
  <si>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</si>
  <si>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</si>
  <si>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</si>
  <si>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</si>
  <si>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</si>
  <si>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</si>
  <si>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</si>
  <si>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</si>
  <si>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</si>
  <si>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</si>
  <si>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</si>
  <si>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</si>
  <si>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</si>
  <si>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</si>
  <si>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</si>
  <si>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</si>
  <si>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</si>
  <si>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</si>
  <si>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</si>
  <si>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</si>
  <si>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</si>
  <si>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</si>
  <si>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</si>
  <si>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</si>
  <si>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</si>
  <si>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</si>
  <si>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</si>
  <si>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</si>
  <si>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</si>
  <si>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</si>
  <si>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</si>
  <si>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</si>
  <si>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</si>
  <si>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</si>
  <si>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</si>
  <si>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</si>
  <si>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</si>
  <si>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</si>
  <si>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</si>
  <si>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</si>
  <si>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</si>
  <si>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</si>
  <si>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</si>
  <si>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</si>
  <si>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</si>
  <si>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</si>
  <si>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</si>
  <si>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</si>
  <si>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</si>
  <si>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</si>
  <si>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</si>
  <si>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</si>
  <si>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</si>
  <si>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</si>
  <si>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</si>
  <si>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</si>
  <si>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</si>
  <si>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</si>
  <si>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</si>
  <si>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</si>
  <si>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</si>
  <si>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</si>
  <si>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</si>
  <si>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</si>
  <si>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</si>
  <si>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</si>
  <si>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</si>
  <si>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</si>
  <si>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</si>
  <si>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</si>
  <si>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</si>
  <si>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</si>
  <si>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</si>
  <si>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</si>
  <si>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</si>
  <si>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</si>
  <si>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</si>
  <si>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</si>
  <si>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</si>
  <si>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</si>
  <si>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</si>
  <si>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</si>
  <si>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</si>
  <si>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</si>
  <si>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</si>
  <si>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</si>
  <si>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</si>
  <si>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</si>
  <si>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</si>
  <si>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</si>
  <si>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</si>
  <si>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</si>
  <si>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</si>
  <si>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</si>
  <si>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</si>
  <si>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</si>
  <si>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</si>
  <si>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</si>
  <si>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</si>
  <si>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</si>
  <si>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</si>
  <si>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</si>
  <si>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</si>
  <si>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</si>
  <si>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</si>
  <si>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</si>
  <si>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</si>
  <si>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</si>
  <si>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</si>
  <si>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</si>
  <si>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</si>
  <si>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</si>
  <si>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</si>
  <si>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</si>
  <si>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</si>
  <si>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</si>
  <si>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</si>
  <si>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</si>
  <si>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</si>
  <si>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</si>
  <si>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</si>
  <si>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</si>
  <si>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</si>
  <si>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</si>
  <si>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</si>
  <si>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</si>
  <si>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</si>
  <si>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</si>
  <si>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</si>
  <si>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</si>
  <si>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</si>
  <si>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</si>
  <si>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</si>
  <si>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</si>
  <si>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</si>
  <si>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</si>
  <si>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</si>
  <si>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</si>
  <si>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</si>
  <si>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</si>
  <si>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</si>
  <si>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</si>
  <si>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</si>
  <si>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</si>
  <si>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</si>
  <si>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</si>
  <si>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</si>
  <si>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</si>
  <si>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</si>
  <si>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</si>
  <si>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</si>
  <si>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</si>
  <si>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</si>
  <si>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</si>
  <si>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</si>
  <si>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</si>
  <si>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</si>
  <si>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</si>
  <si>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</si>
  <si>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</si>
  <si>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</si>
  <si>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</si>
  <si>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</si>
  <si>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</si>
  <si>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</si>
  <si>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</si>
  <si>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</si>
  <si>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</si>
  <si>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</si>
  <si>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</si>
  <si>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</si>
  <si>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</si>
  <si>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</si>
  <si>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</si>
  <si>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</si>
  <si>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</si>
  <si>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</si>
  <si>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</si>
  <si>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</si>
  <si>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</si>
  <si>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</si>
  <si>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</si>
  <si>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</si>
  <si>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</si>
  <si>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</si>
  <si>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</si>
  <si>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</si>
  <si>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</si>
  <si>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</si>
  <si>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</si>
  <si>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</si>
  <si>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</si>
  <si>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</si>
  <si>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</si>
  <si>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</si>
  <si>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</si>
  <si>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</si>
  <si>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</si>
  <si>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</si>
  <si>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</si>
  <si>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</si>
  <si>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</si>
  <si>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</si>
  <si>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</si>
  <si>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</si>
  <si>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</si>
  <si>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</si>
  <si>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</si>
  <si>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</si>
  <si>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</si>
  <si>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</si>
  <si>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</si>
  <si>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</si>
  <si>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</si>
  <si>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</si>
  <si>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</si>
  <si>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</si>
  <si>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</si>
  <si>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</si>
  <si>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</si>
  <si>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</si>
  <si>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</si>
  <si>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</si>
  <si>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</si>
  <si>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</si>
  <si>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</si>
  <si>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</si>
  <si>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</si>
  <si>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</si>
  <si>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</si>
  <si>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</si>
  <si>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</si>
  <si>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</si>
  <si>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</si>
  <si>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</si>
  <si>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</si>
  <si>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</si>
  <si>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</si>
  <si>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</si>
  <si>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</si>
  <si>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</si>
  <si>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</si>
  <si>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</si>
  <si>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</si>
  <si>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</si>
  <si>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</si>
  <si>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</si>
  <si>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</si>
  <si>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</si>
  <si>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</si>
  <si>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</si>
  <si>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</si>
  <si>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</si>
  <si>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</si>
  <si>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</si>
  <si>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</si>
  <si>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</si>
  <si>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</si>
  <si>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</si>
  <si>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</si>
  <si>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</si>
  <si>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</si>
  <si>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</si>
  <si>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</si>
  <si>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</si>
  <si>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</si>
  <si>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</si>
  <si>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</si>
  <si>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</si>
  <si>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</si>
  <si>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</si>
  <si>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</si>
  <si>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</si>
  <si>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</si>
  <si>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</si>
  <si>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</si>
  <si>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</si>
  <si>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</si>
  <si>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</si>
  <si>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</si>
  <si>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</si>
  <si>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</si>
  <si>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</si>
  <si>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</si>
  <si>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</si>
  <si>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</si>
  <si>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</si>
  <si>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</si>
  <si>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</si>
  <si>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</si>
  <si>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</si>
  <si>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</si>
  <si>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</si>
  <si>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</si>
  <si>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</si>
  <si>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</si>
  <si>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</si>
  <si>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</si>
  <si>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</si>
  <si>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</si>
  <si>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</si>
  <si>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</si>
  <si>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</si>
  <si>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</si>
  <si>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</si>
  <si>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</si>
  <si>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</si>
  <si>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</si>
  <si>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</si>
  <si>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</si>
  <si>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</si>
  <si>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</si>
  <si>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</si>
  <si>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</si>
  <si>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</si>
  <si>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</si>
  <si>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</si>
  <si>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</si>
  <si>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</si>
  <si>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</si>
  <si>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</si>
  <si>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</si>
  <si>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</si>
  <si>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</si>
  <si>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</si>
  <si>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</si>
  <si>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</si>
  <si>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</si>
  <si>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</si>
  <si>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</si>
  <si>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</si>
  <si>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</si>
  <si>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</si>
  <si>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</si>
  <si>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</si>
  <si>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</si>
  <si>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</si>
  <si>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</si>
  <si>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</si>
  <si>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</si>
  <si>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</si>
  <si>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</si>
  <si>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</si>
  <si>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</si>
  <si>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</si>
  <si>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</si>
  <si>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</si>
  <si>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</si>
  <si>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</si>
  <si>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</si>
  <si>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</si>
  <si>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</si>
  <si>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</si>
  <si>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</si>
  <si>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</si>
  <si>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</si>
  <si>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</si>
  <si>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</si>
  <si>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</si>
  <si>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</si>
  <si>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</si>
  <si>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</si>
  <si>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</si>
  <si>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</si>
  <si>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</si>
  <si>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</si>
  <si>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</si>
  <si>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</si>
  <si>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</si>
  <si>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</si>
  <si>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</si>
  <si>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</si>
  <si>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</si>
  <si>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</si>
  <si>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</si>
  <si>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</si>
  <si>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</si>
  <si>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</si>
  <si>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</si>
  <si>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</si>
  <si>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</si>
  <si>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</si>
  <si>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</si>
  <si>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</si>
  <si>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</si>
  <si>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</si>
  <si>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</si>
  <si>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</si>
  <si>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</si>
  <si>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</si>
  <si>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</si>
  <si>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</si>
  <si>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</si>
  <si>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</si>
  <si>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</si>
  <si>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</si>
  <si>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</si>
  <si>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</si>
  <si>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</si>
  <si>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</si>
  <si>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</si>
  <si>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</si>
  <si>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</si>
  <si>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</si>
  <si>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</si>
  <si>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</si>
  <si>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</si>
  <si>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</si>
  <si>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</si>
  <si>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</si>
  <si>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</si>
  <si>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</si>
  <si>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</si>
  <si>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</si>
  <si>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</si>
  <si>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</si>
  <si>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</si>
  <si>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</si>
  <si>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</si>
  <si>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</si>
  <si>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</si>
  <si>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</si>
  <si>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</si>
  <si>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</si>
  <si>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</si>
  <si>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</si>
  <si>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</si>
  <si>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</si>
  <si>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</si>
  <si>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</si>
  <si>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</si>
  <si>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</si>
  <si>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</si>
  <si>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</si>
  <si>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</si>
  <si>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</si>
  <si>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</si>
  <si>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</si>
  <si>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</si>
  <si>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</si>
  <si>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</si>
  <si>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</si>
  <si>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</si>
  <si>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</si>
  <si>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</si>
  <si>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</si>
  <si>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</si>
  <si>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</si>
  <si>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</si>
  <si>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</si>
  <si>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</si>
  <si>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</si>
  <si>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</si>
  <si>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</si>
  <si>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</si>
  <si>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</si>
  <si>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</si>
  <si>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</si>
  <si>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</si>
  <si>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</si>
  <si>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</si>
  <si>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</si>
  <si>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</si>
  <si>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</si>
  <si>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</si>
  <si>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</si>
  <si>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</si>
  <si>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</si>
  <si>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</si>
  <si>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</si>
  <si>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</si>
  <si>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</si>
  <si>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</si>
  <si>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</si>
  <si>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</si>
  <si>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</si>
  <si>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</si>
  <si>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</si>
  <si>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</si>
  <si>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</si>
  <si>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</si>
  <si>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</si>
  <si>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</si>
  <si>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</si>
  <si>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</si>
  <si>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</si>
  <si>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</si>
  <si>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</si>
  <si>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</si>
  <si>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</si>
  <si>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</si>
  <si>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</si>
  <si>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</si>
  <si>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</si>
  <si>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</si>
  <si>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</si>
  <si>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</si>
  <si>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</si>
  <si>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</si>
  <si>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</si>
  <si>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</si>
  <si>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</si>
  <si>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</si>
  <si>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</si>
  <si>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</si>
  <si>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</si>
  <si>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</si>
  <si>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</si>
  <si>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</si>
  <si>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</si>
  <si>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</si>
  <si>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</si>
  <si>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</si>
  <si>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</si>
  <si>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</si>
  <si>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</si>
  <si>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</si>
  <si>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</si>
  <si>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</si>
  <si>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</si>
  <si>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</si>
  <si>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</si>
  <si>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</si>
  <si>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</si>
  <si>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</si>
  <si>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</si>
  <si>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</si>
  <si>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</si>
  <si>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</si>
  <si>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</si>
  <si>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</si>
  <si>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</si>
  <si>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</si>
  <si>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</si>
  <si>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</si>
  <si>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</si>
  <si>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</si>
  <si>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</si>
  <si>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</si>
  <si>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</si>
  <si>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</si>
  <si>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</si>
  <si>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</si>
  <si>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</si>
  <si>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</si>
  <si>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</si>
  <si>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</si>
  <si>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</si>
  <si>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</si>
  <si>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</si>
  <si>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</si>
  <si>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</si>
  <si>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</si>
  <si>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</si>
  <si>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</si>
  <si>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</si>
  <si>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</si>
  <si>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</si>
  <si>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</si>
  <si>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</si>
  <si>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</si>
  <si>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</si>
  <si>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</si>
  <si>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</si>
  <si>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</si>
  <si>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</si>
  <si>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</si>
  <si>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</si>
  <si>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</si>
  <si>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</si>
  <si>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</si>
  <si>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</si>
  <si>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</si>
  <si>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</si>
  <si>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</si>
  <si>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</si>
  <si>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</si>
  <si>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</si>
  <si>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</si>
  <si>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</si>
  <si>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</si>
  <si>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</si>
  <si>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</si>
  <si>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</si>
  <si>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</si>
  <si>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</si>
  <si>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</si>
  <si>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</si>
  <si>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</si>
  <si>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</si>
  <si>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</si>
  <si>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</si>
  <si>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</si>
  <si>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</si>
  <si>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</si>
  <si>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</si>
  <si>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</si>
  <si>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</si>
  <si>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</si>
  <si>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</si>
  <si>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</si>
  <si>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</si>
  <si>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</si>
  <si>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</si>
  <si>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</si>
  <si>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</si>
  <si>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</si>
  <si>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</si>
  <si>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</si>
  <si>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</si>
  <si>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</si>
  <si>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</si>
  <si>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</si>
  <si>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</si>
  <si>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</si>
  <si>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</si>
  <si>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</si>
  <si>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</si>
  <si>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</si>
  <si>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</si>
  <si>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</si>
  <si>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</si>
  <si>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</si>
  <si>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</si>
  <si>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</si>
  <si>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</si>
  <si>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</si>
  <si>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</si>
  <si>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</si>
  <si>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</si>
  <si>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</si>
  <si>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</si>
  <si>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</si>
  <si>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</si>
  <si>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</si>
  <si>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</si>
  <si>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</si>
  <si>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</si>
  <si>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</si>
  <si>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</si>
  <si>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</si>
  <si>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</si>
  <si>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</si>
  <si>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</si>
  <si>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</si>
  <si>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</si>
  <si>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</si>
  <si>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</si>
  <si>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</si>
  <si>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</si>
  <si>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</si>
  <si>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</si>
  <si>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</si>
  <si>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</si>
  <si>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</si>
  <si>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</si>
  <si>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</si>
  <si>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</si>
  <si>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</si>
  <si>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</si>
  <si>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</si>
  <si>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</si>
  <si>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</si>
  <si>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</si>
  <si>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</si>
  <si>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</si>
  <si>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</si>
  <si>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</si>
  <si>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</si>
  <si>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</si>
  <si>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</si>
  <si>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</si>
  <si>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</si>
  <si>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</si>
  <si>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</si>
  <si>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</si>
  <si>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</si>
  <si>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</si>
  <si>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</si>
  <si>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</si>
  <si>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</si>
  <si>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</si>
  <si>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</si>
  <si>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</si>
  <si>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</si>
  <si>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</si>
  <si>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</si>
  <si>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</si>
  <si>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</si>
  <si>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</si>
  <si>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</si>
  <si>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</si>
  <si>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</si>
  <si>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</si>
  <si>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</si>
  <si>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</si>
  <si>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</si>
  <si>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</si>
  <si>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</si>
  <si>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</si>
  <si>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</si>
  <si>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</si>
  <si>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</si>
  <si>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</si>
  <si>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</si>
  <si>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</si>
  <si>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</si>
  <si>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</si>
  <si>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</si>
  <si>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</si>
  <si>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</si>
  <si>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</si>
  <si>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</si>
  <si>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</si>
  <si>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</si>
  <si>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</si>
  <si>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</si>
  <si>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</si>
  <si>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</si>
  <si>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</si>
  <si>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</si>
  <si>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</si>
  <si>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</si>
  <si>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</si>
  <si>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</si>
  <si>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</si>
  <si>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</si>
  <si>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</si>
  <si>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</si>
  <si>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</si>
  <si>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</si>
  <si>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</si>
  <si>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</si>
  <si>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</si>
  <si>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</si>
  <si>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</si>
  <si>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</si>
  <si>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</si>
  <si>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</si>
  <si>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</si>
  <si>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</si>
  <si>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</si>
  <si>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</si>
  <si>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</si>
  <si>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</si>
  <si>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</si>
  <si>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</si>
  <si>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</si>
  <si>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</si>
  <si>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</si>
  <si>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</si>
  <si>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</si>
  <si>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</si>
  <si>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</si>
  <si>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</si>
  <si>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</si>
  <si>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</si>
  <si>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</si>
  <si>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</si>
  <si>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</si>
  <si>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</si>
  <si>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</si>
  <si>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</si>
  <si>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</si>
  <si>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</si>
  <si>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</si>
  <si>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</si>
  <si>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</si>
  <si>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</si>
  <si>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</si>
  <si>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</si>
  <si>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</si>
  <si>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</si>
  <si>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</si>
  <si>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</si>
  <si>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</si>
  <si>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</si>
  <si>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</si>
  <si>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</si>
  <si>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</si>
  <si>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</si>
  <si>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</si>
  <si>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</si>
  <si>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</si>
  <si>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</si>
  <si>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</si>
  <si>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</si>
  <si>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</si>
  <si>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</si>
  <si>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</si>
  <si>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</si>
  <si>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</si>
  <si>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</si>
  <si>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</si>
  <si>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</si>
  <si>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</si>
  <si>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</si>
  <si>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</si>
  <si>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</si>
  <si>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</si>
  <si>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</si>
  <si>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</si>
  <si>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</si>
  <si>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</si>
  <si>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</si>
  <si>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</si>
  <si>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</si>
  <si>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</si>
  <si>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</si>
  <si>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</si>
  <si>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</si>
  <si>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</si>
  <si>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</si>
  <si>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</si>
  <si>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</si>
  <si>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</si>
  <si>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</si>
  <si>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</si>
  <si>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</si>
  <si>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</si>
  <si>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</si>
  <si>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</si>
  <si>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</si>
  <si>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</si>
  <si>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</si>
  <si>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</si>
  <si>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</si>
  <si>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</si>
  <si>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</si>
  <si>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</si>
  <si>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</si>
  <si>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</si>
  <si>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</si>
  <si>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</si>
  <si>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</si>
  <si>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</si>
  <si>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</si>
  <si>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</si>
  <si>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</si>
  <si>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</si>
  <si>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</si>
  <si>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</si>
  <si>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</si>
  <si>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</si>
  <si>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</si>
  <si>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</si>
  <si>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</si>
  <si>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</si>
  <si>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</si>
  <si>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</si>
  <si>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</si>
  <si>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</si>
  <si>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</si>
  <si>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</si>
  <si>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</si>
  <si>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</si>
  <si>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</si>
  <si>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</si>
  <si>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</si>
  <si>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</si>
  <si>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</si>
  <si>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</si>
  <si>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</si>
  <si>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</si>
  <si>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</si>
  <si>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</si>
  <si>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</si>
  <si>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</si>
  <si>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</si>
  <si>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</si>
  <si>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</si>
  <si>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</si>
  <si>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</si>
  <si>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</si>
  <si>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</si>
  <si>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</si>
  <si>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</si>
  <si>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</si>
  <si>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</si>
  <si>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</si>
  <si>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</si>
  <si>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</si>
  <si>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</si>
  <si>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</si>
  <si>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</si>
  <si>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</si>
  <si>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</si>
  <si>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</si>
  <si>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</si>
  <si>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</si>
  <si>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</si>
  <si>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</si>
  <si>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</si>
  <si>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</si>
  <si>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</si>
  <si>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</si>
  <si>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</si>
  <si>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</si>
  <si>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</si>
  <si>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</si>
  <si>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</si>
  <si>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</si>
  <si>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</si>
  <si>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</si>
  <si>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</si>
  <si>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</si>
  <si>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</si>
  <si>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</si>
  <si>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</si>
  <si>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</si>
  <si>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</si>
  <si>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</si>
  <si>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</si>
  <si>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</si>
  <si>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</si>
  <si>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</si>
  <si>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</si>
  <si>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</si>
  <si>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</si>
  <si>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</si>
  <si>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</si>
  <si>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</si>
  <si>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</si>
  <si>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de espacios en medios de comunicación locales</t>
  </si>
  <si>
    <t>Número</t>
  </si>
  <si>
    <t>Contratar el suministro de material impreso</t>
  </si>
  <si>
    <t>Organizar y apoyar reuniones informativas con diferentes grupos poblacionales</t>
  </si>
  <si>
    <t>Elaboración de piezas informativas de la entidad</t>
  </si>
  <si>
    <t>Contratar los servicios que garanticen la realización de actos protocolarios de la entidad</t>
  </si>
  <si>
    <t>Contratar el Plan de Medios de la Entidad</t>
  </si>
  <si>
    <t>Contratación de pauta publicitaria e informativa en diferentes medios de comunicación</t>
  </si>
  <si>
    <t>Realizar el mantenimiento preventivo y correctivo de las herramientas tecnológicas de la dependencia</t>
  </si>
  <si>
    <t>Adquirir las herramientas tecnológicas para el registro, producción y emisión de piezas comunicativas</t>
  </si>
  <si>
    <t>Contratar los servicios que garanticen la participación comunitaria en los procesos de rendición de cuentas</t>
  </si>
  <si>
    <t>Realizar capacitaciones y acompañamiento en produción y emisión de contenidos a la comunidad</t>
  </si>
  <si>
    <t>Elaborar piezas comunicativas que surjan de la iniciativa comunitaria</t>
  </si>
  <si>
    <t>Implementar una estrategia comunicativa para que la comunidad interactúe con el alcalde y el gobierno municipal</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</si>
  <si>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</si>
  <si>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</si>
  <si>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</si>
  <si>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</si>
  <si>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</si>
  <si>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</si>
  <si>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</si>
  <si>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</si>
  <si>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</si>
  <si>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</si>
  <si>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</si>
  <si>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</si>
  <si>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</si>
  <si>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</si>
  <si>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</si>
  <si>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</si>
  <si>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</si>
  <si>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SANDRA JINETH QUEVEDO GARZON</t>
  </si>
  <si>
    <t>MARTA CECILIA BELTRAN VARGAS</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</si>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</sst>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7"/>
  <sheetViews>
    <sheetView showGridLines="0" tabSelected="1" zoomScale="110" zoomScaleNormal="110" workbookViewId="0"/>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3" t="s">
        <v>2</v>
      </c>
      <c r="C2" s="914"/>
      <c r="D2" s="914"/>
      <c r="E2" s="914"/>
      <c r="F2" s="914"/>
      <c r="G2" s="914"/>
      <c r="H2" s="914"/>
      <c r="I2" s="914"/>
      <c r="J2" s="914"/>
      <c r="K2" s="914"/>
      <c r="L2" s="914"/>
      <c r="M2" s="914"/>
      <c r="N2" s="914"/>
      <c r="O2" s="914"/>
      <c r="P2" s="914"/>
      <c r="Q2" s="914"/>
      <c r="R2" s="914"/>
      <c r="S2" s="914"/>
      <c r="T2" s="914"/>
      <c r="U2" s="914"/>
      <c r="V2" s="914"/>
      <c r="W2" s="914"/>
      <c r="X2" s="914"/>
      <c r="Y2" s="914"/>
      <c r="Z2" s="914"/>
      <c r="AA2" s="914"/>
      <c r="AB2" s="914"/>
      <c r="AC2" s="914"/>
      <c r="AD2" s="914"/>
      <c r="AE2" s="914"/>
      <c r="AF2" s="914"/>
      <c r="AG2" s="914"/>
      <c r="AH2" s="914"/>
      <c r="AI2" s="914"/>
      <c r="AJ2" s="914"/>
      <c r="AK2" s="914"/>
      <c r="AL2" s="914"/>
      <c r="AM2" s="914"/>
      <c r="AN2" s="914"/>
      <c r="AO2" s="914"/>
      <c r="AP2" s="914"/>
      <c r="AQ2" s="914"/>
      <c r="AR2" s="914"/>
      <c r="AS2" s="914"/>
      <c r="AT2" s="914"/>
      <c r="AU2" s="914"/>
      <c r="AV2" s="914"/>
      <c r="AW2" s="914"/>
      <c r="AX2" s="914"/>
      <c r="AY2" s="914"/>
      <c r="AZ2" s="914"/>
      <c r="BA2" s="914"/>
      <c r="BB2" s="914"/>
      <c r="BC2" s="915"/>
      <c r="BE2" s="916"/>
      <c r="BF2" s="918" t="s">
        <v>1669</v>
      </c>
      <c r="BG2" s="919"/>
      <c r="BH2" s="919"/>
      <c r="BI2" s="919"/>
      <c r="BJ2" s="919"/>
      <c r="BK2" s="919"/>
      <c r="BL2" s="919"/>
    </row>
    <row r="3" spans="1:64" ht="15.75" x14ac:dyDescent="0.2">
      <c r="B3" s="932" t="s">
        <v>1960</v>
      </c>
      <c r="C3" s="933"/>
      <c r="D3" s="933"/>
      <c r="E3" s="933"/>
      <c r="F3" s="933"/>
      <c r="G3" s="933"/>
      <c r="H3" s="933"/>
      <c r="I3" s="933"/>
      <c r="J3" s="933"/>
      <c r="K3" s="933"/>
      <c r="L3" s="933"/>
      <c r="M3" s="882">
        <v>2020</v>
      </c>
      <c r="N3" s="883">
        <v>2019</v>
      </c>
      <c r="O3" s="884"/>
      <c r="P3" s="885"/>
      <c r="Q3" s="125" t="e">
        <f>VLOOKUP(N3,#REF!,2,0)</f>
        <v>#REF!</v>
      </c>
      <c r="R3" s="125">
        <f>VLOOKUP(N3,$N$313:$O$317,2,0)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7"/>
      <c r="BF3" s="918"/>
      <c r="BG3" s="919"/>
      <c r="BH3" s="919"/>
      <c r="BI3" s="919"/>
      <c r="BJ3" s="919"/>
      <c r="BK3" s="919"/>
      <c r="BL3" s="919"/>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20" t="str">
        <f>VLOOKUP($D$9,'CONSOLIDADO PLAN DESARROLLO'!$DT$9:$DZ$62,3,0)</f>
        <v>E4. - Seguridad y Justicia, La Integración Comunitaria y la Administración Pública son con la Gente y por la Gente</v>
      </c>
      <c r="D5" s="920"/>
      <c r="E5" s="920"/>
      <c r="F5" s="920"/>
      <c r="G5" s="920"/>
      <c r="H5" s="920"/>
      <c r="I5" s="921"/>
      <c r="J5" s="922" t="s">
        <v>1671</v>
      </c>
      <c r="K5" s="923"/>
      <c r="L5" s="924" t="str">
        <f>VLOOKUP($D$9,'CONSOLIDADO PLAN DESARROLLO'!$DT$9:$DZ$62,5,0)</f>
        <v>Fortalecimiento institucional</v>
      </c>
      <c r="M5" s="924"/>
      <c r="N5" s="924"/>
      <c r="O5" s="924"/>
      <c r="P5" s="924"/>
      <c r="Q5" s="924"/>
      <c r="R5" s="924"/>
      <c r="S5" s="924"/>
      <c r="T5" s="924"/>
      <c r="U5" s="925"/>
      <c r="V5" s="926" t="s">
        <v>1781</v>
      </c>
      <c r="W5" s="927"/>
      <c r="X5" s="927"/>
      <c r="Y5" s="898"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98"/>
      <c r="AA5" s="898"/>
      <c r="AB5" s="898"/>
      <c r="AC5" s="898"/>
      <c r="AD5" s="898"/>
      <c r="AE5" s="898"/>
      <c r="AF5" s="898"/>
      <c r="AG5" s="898"/>
      <c r="AH5" s="898"/>
      <c r="AI5" s="898"/>
      <c r="AJ5" s="898"/>
      <c r="AK5" s="898"/>
      <c r="AL5" s="898"/>
      <c r="AM5" s="898"/>
      <c r="AN5" s="898"/>
      <c r="AO5" s="898"/>
      <c r="AP5" s="898"/>
      <c r="AQ5" s="898"/>
      <c r="AR5" s="898"/>
      <c r="AS5" s="898"/>
      <c r="AT5" s="898"/>
      <c r="AU5" s="898"/>
      <c r="AV5" s="898"/>
      <c r="AW5" s="898"/>
      <c r="AX5" s="898"/>
      <c r="AY5" s="898"/>
      <c r="AZ5" s="898"/>
      <c r="BA5" s="898"/>
      <c r="BB5" s="898"/>
      <c r="BC5" s="928"/>
    </row>
    <row r="6" spans="1:64" ht="15" customHeight="1" thickBot="1" x14ac:dyDescent="0.25">
      <c r="B6" s="132" t="s">
        <v>1672</v>
      </c>
      <c r="C6" s="898" t="str">
        <f>VLOOKUP($D$9,'CONSOLIDADO PLAN DESARROLLO'!$DT$9:$DZ$62,6,0)</f>
        <v xml:space="preserve">E4.P_D - FORTALECIMIENTO Y EQUIPAMIENTO INSTITUCIONAL Y SISTEMA DE GESTIÓN Y CONTROL </v>
      </c>
      <c r="D6" s="898"/>
      <c r="E6" s="898"/>
      <c r="F6" s="899"/>
      <c r="G6" s="1005" t="s">
        <v>1783</v>
      </c>
      <c r="H6" s="1006"/>
      <c r="I6" s="1006"/>
      <c r="J6" s="1006"/>
      <c r="K6" s="1007" t="str">
        <f>VLOOKUP($D$9,'CONSOLIDADO PLAN DESARROLLO'!$DT$9:$DZ$62,7,0)</f>
        <v>Adecuar la infraestructura tecnólogica y organizacional de la Administración Municipal para mejorar la operatividad y el servicio a la comunidad</v>
      </c>
      <c r="L6" s="1007"/>
      <c r="M6" s="1007"/>
      <c r="N6" s="1007"/>
      <c r="O6" s="1007"/>
      <c r="P6" s="1007"/>
      <c r="Q6" s="1008"/>
      <c r="R6" s="900" t="s">
        <v>1954</v>
      </c>
      <c r="S6" s="901"/>
      <c r="T6" s="901"/>
      <c r="U6" s="901"/>
      <c r="V6" s="902"/>
      <c r="W6" s="902"/>
      <c r="X6" s="902"/>
      <c r="Y6" s="902"/>
      <c r="Z6" s="902"/>
      <c r="AA6" s="902"/>
      <c r="AB6" s="902"/>
      <c r="AC6" s="902"/>
      <c r="AD6" s="902"/>
      <c r="AE6" s="902"/>
      <c r="AF6" s="902"/>
      <c r="AG6" s="902"/>
      <c r="AH6" s="902"/>
      <c r="AI6" s="902"/>
      <c r="AJ6" s="902"/>
      <c r="AK6" s="903"/>
      <c r="AL6" s="904" t="s">
        <v>1673</v>
      </c>
      <c r="AM6" s="905"/>
      <c r="AN6" s="905"/>
      <c r="AO6" s="905"/>
      <c r="AP6" s="905"/>
      <c r="AQ6" s="905"/>
      <c r="AR6" s="905"/>
      <c r="AS6" s="905"/>
      <c r="AT6" s="905"/>
      <c r="AU6" s="905"/>
      <c r="AV6" s="905"/>
      <c r="AW6" s="905"/>
      <c r="AX6" s="905"/>
      <c r="AY6" s="905"/>
      <c r="AZ6" s="905"/>
      <c r="BA6" s="905"/>
      <c r="BB6" s="905"/>
      <c r="BC6" s="906"/>
    </row>
    <row r="7" spans="1:64" ht="36" customHeight="1" x14ac:dyDescent="0.2">
      <c r="B7" s="1009" t="s">
        <v>1674</v>
      </c>
      <c r="C7" s="1010"/>
      <c r="D7" s="907" t="s">
        <v>1675</v>
      </c>
      <c r="E7" s="1013" t="s">
        <v>1676</v>
      </c>
      <c r="F7" s="909" t="s">
        <v>1677</v>
      </c>
      <c r="G7" s="911" t="s">
        <v>1678</v>
      </c>
      <c r="H7" s="948" t="s">
        <v>1784</v>
      </c>
      <c r="I7" s="950" t="s">
        <v>1906</v>
      </c>
      <c r="J7" s="952">
        <f>+$N$3</f>
        <v>2019</v>
      </c>
      <c r="K7" s="954" t="s">
        <v>1680</v>
      </c>
      <c r="L7" s="956" t="s">
        <v>1945</v>
      </c>
      <c r="M7" s="133"/>
      <c r="N7" s="133"/>
      <c r="O7" s="133"/>
      <c r="P7" s="133"/>
      <c r="Q7" s="133"/>
      <c r="R7" s="958" t="s">
        <v>1908</v>
      </c>
      <c r="S7" s="959"/>
      <c r="T7" s="942" t="s">
        <v>1925</v>
      </c>
      <c r="U7" s="942"/>
      <c r="V7" s="942" t="s">
        <v>1909</v>
      </c>
      <c r="W7" s="942"/>
      <c r="X7" s="942" t="s">
        <v>1910</v>
      </c>
      <c r="Y7" s="942"/>
      <c r="Z7" s="947" t="s">
        <v>1907</v>
      </c>
      <c r="AA7" s="947"/>
      <c r="AB7" s="942" t="s">
        <v>36</v>
      </c>
      <c r="AC7" s="942"/>
      <c r="AD7" s="942" t="s">
        <v>1926</v>
      </c>
      <c r="AE7" s="942"/>
      <c r="AF7" s="942" t="s">
        <v>1911</v>
      </c>
      <c r="AG7" s="942"/>
      <c r="AH7" s="942" t="s">
        <v>1948</v>
      </c>
      <c r="AI7" s="942"/>
      <c r="AJ7" s="943" t="s">
        <v>1921</v>
      </c>
      <c r="AK7" s="944"/>
      <c r="AL7" s="945" t="s">
        <v>1681</v>
      </c>
      <c r="AM7" s="946"/>
      <c r="AN7" s="946"/>
      <c r="AO7" s="946"/>
      <c r="AP7" s="946"/>
      <c r="AQ7" s="946"/>
      <c r="AR7" s="946"/>
      <c r="AS7" s="946" t="s">
        <v>1682</v>
      </c>
      <c r="AT7" s="946"/>
      <c r="AU7" s="946"/>
      <c r="AV7" s="946" t="s">
        <v>1683</v>
      </c>
      <c r="AW7" s="946"/>
      <c r="AX7" s="946"/>
      <c r="AY7" s="946"/>
      <c r="AZ7" s="946"/>
      <c r="BA7" s="931" t="s">
        <v>1684</v>
      </c>
      <c r="BB7" s="929" t="s">
        <v>1949</v>
      </c>
      <c r="BC7" s="930" t="s">
        <v>1686</v>
      </c>
    </row>
    <row r="8" spans="1:64" ht="57" customHeight="1" x14ac:dyDescent="0.2">
      <c r="B8" s="1011"/>
      <c r="C8" s="1012"/>
      <c r="D8" s="908"/>
      <c r="E8" s="1014"/>
      <c r="F8" s="910"/>
      <c r="G8" s="912"/>
      <c r="H8" s="949"/>
      <c r="I8" s="951"/>
      <c r="J8" s="953"/>
      <c r="K8" s="955"/>
      <c r="L8" s="957"/>
      <c r="M8" s="133"/>
      <c r="N8" s="133"/>
      <c r="O8" s="133"/>
      <c r="P8" s="133"/>
      <c r="Q8" s="133"/>
      <c r="R8" s="27" t="s">
        <v>1950</v>
      </c>
      <c r="S8" s="28" t="s">
        <v>1951</v>
      </c>
      <c r="T8" s="29" t="s">
        <v>1950</v>
      </c>
      <c r="U8" s="28" t="s">
        <v>1951</v>
      </c>
      <c r="V8" s="29" t="s">
        <v>1950</v>
      </c>
      <c r="W8" s="28" t="s">
        <v>1951</v>
      </c>
      <c r="X8" s="29" t="s">
        <v>1950</v>
      </c>
      <c r="Y8" s="28" t="s">
        <v>1951</v>
      </c>
      <c r="Z8" s="29" t="s">
        <v>1950</v>
      </c>
      <c r="AA8" s="28" t="s">
        <v>1951</v>
      </c>
      <c r="AB8" s="29" t="s">
        <v>1950</v>
      </c>
      <c r="AC8" s="28" t="s">
        <v>1951</v>
      </c>
      <c r="AD8" s="29" t="s">
        <v>1950</v>
      </c>
      <c r="AE8" s="28" t="s">
        <v>1951</v>
      </c>
      <c r="AF8" s="29" t="s">
        <v>1950</v>
      </c>
      <c r="AG8" s="28" t="s">
        <v>1951</v>
      </c>
      <c r="AH8" s="29" t="s">
        <v>1950</v>
      </c>
      <c r="AI8" s="28" t="s">
        <v>1951</v>
      </c>
      <c r="AJ8" s="30" t="s">
        <v>1952</v>
      </c>
      <c r="AK8" s="31" t="s">
        <v>1953</v>
      </c>
      <c r="AL8" s="32" t="s">
        <v>1687</v>
      </c>
      <c r="AM8" s="33" t="s">
        <v>1688</v>
      </c>
      <c r="AN8" s="33" t="s">
        <v>1689</v>
      </c>
      <c r="AO8" s="33" t="s">
        <v>1690</v>
      </c>
      <c r="AP8" s="33" t="s">
        <v>1691</v>
      </c>
      <c r="AQ8" s="33" t="s">
        <v>1692</v>
      </c>
      <c r="AR8" s="34" t="s">
        <v>1693</v>
      </c>
      <c r="AS8" s="35" t="s">
        <v>1694</v>
      </c>
      <c r="AT8" s="33" t="s">
        <v>1695</v>
      </c>
      <c r="AU8" s="34" t="s">
        <v>1922</v>
      </c>
      <c r="AV8" s="35" t="s">
        <v>1697</v>
      </c>
      <c r="AW8" s="33" t="s">
        <v>1916</v>
      </c>
      <c r="AX8" s="33" t="s">
        <v>1699</v>
      </c>
      <c r="AY8" s="33" t="s">
        <v>1700</v>
      </c>
      <c r="AZ8" s="36" t="s">
        <v>1701</v>
      </c>
      <c r="BA8" s="931"/>
      <c r="BB8" s="929"/>
      <c r="BC8" s="930"/>
    </row>
    <row r="9" spans="1:64" ht="78" customHeight="1" x14ac:dyDescent="0.2">
      <c r="B9" s="1015" t="s">
        <v>73</v>
      </c>
      <c r="C9" s="1016"/>
      <c r="D9" s="880" t="s">
        <v>576</v>
      </c>
      <c r="E9" s="102" t="str">
        <f>VLOOKUP($D$9,'CONSOLIDADO PLAN DESARROLLO'!$EB$9:$EF$62,2,0)</f>
        <v>Implementar el Plan de Medios en el Municipio</v>
      </c>
      <c r="F9" s="37" t="str">
        <f>VLOOKUP($D$9,'CONSOLIDADO PLAN DESARROLLO'!$EB$9:$EF$62,3,0)</f>
        <v>Plan implementado</v>
      </c>
      <c r="G9" s="98">
        <f>VLOOKUP($D$9,'CONSOLIDADO PLAN DESARROLLO'!$EB$9:$EF$62,4,0)</f>
        <v>0</v>
      </c>
      <c r="H9" s="98">
        <f>VLOOKUP($D$9,'CONSOLIDADO PLAN DESARROLLO'!$EB$9:$EF$62,5,0)</f>
        <v>1</v>
      </c>
      <c r="I9" s="934"/>
      <c r="J9" s="935"/>
      <c r="K9" s="881"/>
      <c r="L9" s="856"/>
      <c r="M9" s="133"/>
      <c r="N9" s="133"/>
      <c r="O9" s="133"/>
      <c r="P9" s="133"/>
      <c r="Q9" s="133"/>
      <c r="R9" s="134">
        <f>+R12+R24+R33+R42+R51+R60+R69+R78+R87+R96+R105+R114+R123+R132+R141+R150+R159+R168+R177+R186+R195</f>
        <v>0</v>
      </c>
      <c r="S9" s="135">
        <f t="shared" ref="S9:AZ9" si="0">+S12+S24+S33+S42+S51+S60+S69+S78+S87+S96+S105+S114+S123+S132+S141+S150+S159+S168+S177+S186+S195</f>
        <v>0</v>
      </c>
      <c r="T9" s="136">
        <f t="shared" si="0"/>
        <v>0</v>
      </c>
      <c r="U9" s="135">
        <f t="shared" si="0"/>
        <v>0</v>
      </c>
      <c r="V9" s="136">
        <f t="shared" si="0"/>
        <v>0</v>
      </c>
      <c r="W9" s="135">
        <f t="shared" si="0"/>
        <v>0</v>
      </c>
      <c r="X9" s="136">
        <f t="shared" si="0"/>
        <v>0</v>
      </c>
      <c r="Y9" s="135">
        <f t="shared" si="0"/>
        <v>0</v>
      </c>
      <c r="Z9" s="136">
        <f t="shared" si="0"/>
        <v>590000000</v>
      </c>
      <c r="AA9" s="135">
        <f t="shared" si="0"/>
        <v>0</v>
      </c>
      <c r="AB9" s="136">
        <f t="shared" si="0"/>
        <v>0</v>
      </c>
      <c r="AC9" s="135">
        <f t="shared" si="0"/>
        <v>0</v>
      </c>
      <c r="AD9" s="136">
        <f t="shared" si="0"/>
        <v>0</v>
      </c>
      <c r="AE9" s="135">
        <f t="shared" si="0"/>
        <v>0</v>
      </c>
      <c r="AF9" s="136">
        <f t="shared" si="0"/>
        <v>0</v>
      </c>
      <c r="AG9" s="135">
        <f t="shared" si="0"/>
        <v>0</v>
      </c>
      <c r="AH9" s="136">
        <f t="shared" ref="AH9:AI9" si="1">+AH12+AH24+AH33+AH42+AH51+AH60+AH69+AH78+AH87+AH96+AH105+AH114+AH123+AH132+AH141+AH150+AH159+AH168+AH177+AH186+AH195</f>
        <v>0</v>
      </c>
      <c r="AI9" s="135">
        <f t="shared" si="1"/>
        <v>0</v>
      </c>
      <c r="AJ9" s="137">
        <f t="shared" si="0"/>
        <v>590000000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36" t="e">
        <f>VLOOKUP($D$9,#REF!,2,0)</f>
        <v>#REF!</v>
      </c>
      <c r="E10" s="937"/>
      <c r="F10" s="937"/>
      <c r="G10" s="937"/>
      <c r="H10" s="937"/>
      <c r="I10" s="937"/>
      <c r="J10" s="938"/>
      <c r="K10" s="38" t="e">
        <f>VLOOKUP($D$9,#REF!,3,0)</f>
        <v>#REF!</v>
      </c>
      <c r="L10" s="39" t="e">
        <f>VLOOKUP($D$9,#REF!,4,0)</f>
        <v>#REF!</v>
      </c>
      <c r="M10" s="40" t="e">
        <f>VLOOKUP($D$9,#REF!,5,0)</f>
        <v>#REF!</v>
      </c>
      <c r="N10" s="939" t="e">
        <f>VLOOKUP($D$9,#REF!,Q3,0)</f>
        <v>#REF!</v>
      </c>
      <c r="O10" s="940"/>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1"/>
      <c r="O11" s="941"/>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60">
        <v>1</v>
      </c>
      <c r="B12" s="161" t="s">
        <v>1704</v>
      </c>
      <c r="C12" s="162" t="s">
        <v>1705</v>
      </c>
      <c r="D12" s="163" t="s">
        <v>21</v>
      </c>
      <c r="E12" s="163" t="s">
        <v>1890</v>
      </c>
      <c r="F12" s="162" t="s">
        <v>1706</v>
      </c>
      <c r="G12" s="164" t="s">
        <v>1678</v>
      </c>
      <c r="H12" s="164" t="s">
        <v>1679</v>
      </c>
      <c r="I12" s="165" t="s">
        <v>1906</v>
      </c>
      <c r="J12" s="166">
        <f>+$N$3</f>
        <v>2019</v>
      </c>
      <c r="K12" s="164" t="s">
        <v>1923</v>
      </c>
      <c r="L12" s="165" t="s">
        <v>1946</v>
      </c>
      <c r="M12" s="162" t="s">
        <v>1707</v>
      </c>
      <c r="N12" s="162" t="s">
        <v>1708</v>
      </c>
      <c r="O12" s="162" t="s">
        <v>1709</v>
      </c>
      <c r="P12" s="162" t="s">
        <v>1955</v>
      </c>
      <c r="Q12" s="162" t="s">
        <v>1947</v>
      </c>
      <c r="R12" s="167">
        <f t="shared" ref="R12:AJ12" si="2">SUM(R13:R22)</f>
        <v>0</v>
      </c>
      <c r="S12" s="168">
        <f t="shared" si="2"/>
        <v>0</v>
      </c>
      <c r="T12" s="169">
        <f t="shared" si="2"/>
        <v>0</v>
      </c>
      <c r="U12" s="170">
        <f t="shared" si="2"/>
        <v>0</v>
      </c>
      <c r="V12" s="169">
        <f t="shared" si="2"/>
        <v>0</v>
      </c>
      <c r="W12" s="170">
        <f t="shared" si="2"/>
        <v>0</v>
      </c>
      <c r="X12" s="169">
        <f t="shared" si="2"/>
        <v>0</v>
      </c>
      <c r="Y12" s="170">
        <f t="shared" si="2"/>
        <v>0</v>
      </c>
      <c r="Z12" s="169">
        <f t="shared" si="2"/>
        <v>550000000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550000000</v>
      </c>
      <c r="AK12" s="173">
        <f>SUM(AK13:AK22)</f>
        <v>0</v>
      </c>
      <c r="AL12" s="861"/>
      <c r="AM12" s="862"/>
      <c r="AN12" s="862"/>
      <c r="AO12" s="862"/>
      <c r="AP12" s="862"/>
      <c r="AQ12" s="862"/>
      <c r="AR12" s="863"/>
      <c r="AS12" s="864"/>
      <c r="AT12" s="862"/>
      <c r="AU12" s="863"/>
      <c r="AV12" s="864"/>
      <c r="AW12" s="862"/>
      <c r="AX12" s="862"/>
      <c r="AY12" s="862"/>
      <c r="AZ12" s="865"/>
      <c r="BA12" s="44" t="s">
        <v>1684</v>
      </c>
      <c r="BB12" s="44" t="s">
        <v>1949</v>
      </c>
      <c r="BC12" s="45" t="s">
        <v>1686</v>
      </c>
    </row>
    <row r="13" spans="1:64" ht="22.5" customHeight="1" x14ac:dyDescent="0.2">
      <c r="A13" s="961"/>
      <c r="B13" s="963" t="str">
        <f>VLOOKUP($D$9,'PROYECTOS REGISTRADOS'!$A$2:$D$82,4,0)</f>
        <v>Implementación del Plan de Medios en el Municipio Tocancipá, Cundinamarca, Centro Oriente</v>
      </c>
      <c r="C13" s="966" t="str">
        <f>VLOOKUP($D$9,'PROYECTOS REGISTRADOS'!$A$2:$D$82,3,0)</f>
        <v>2016-25817-0004</v>
      </c>
      <c r="D13" s="969" t="s">
        <v>1624</v>
      </c>
      <c r="E13" s="978" t="str">
        <f>IF(D13=0,"0-0",(VLOOKUP(D13,'CONSOLIDADO PLAN DESARROLLO'!$EL$9:$ET$304,2,0)))</f>
        <v>Implementar el Plan de Medios y de estrategias de comunicación de la Administración Municipal</v>
      </c>
      <c r="F13" s="972" t="str">
        <f>IF(D13=0,"0-0",(VLOOKUP(D13,'CONSOLIDADO PLAN DESARROLLO'!$EL$9:$ET$304,3,0)))</f>
        <v>Plan implementado</v>
      </c>
      <c r="G13" s="999">
        <f>IF(D13=0,"0-0",(VLOOKUP(D13,'CONSOLIDADO PLAN DESARROLLO'!$EL$9:$ET$304,4,0)))</f>
        <v>0</v>
      </c>
      <c r="H13" s="981">
        <f>IF(D13=0,"0-0",(VLOOKUP(D13,'CONSOLIDADO PLAN DESARROLLO'!$EL$9:$ET$304,5,0)))</f>
        <v>1</v>
      </c>
      <c r="I13" s="984">
        <f>IF(D13=0,"0-0",(VLOOKUP(D13,'CONSOLIDADO PLAN DESARROLLO'!$EL$9:$ET$304,$R$3,0)))</f>
        <v>0.25</v>
      </c>
      <c r="J13" s="985"/>
      <c r="K13" s="990"/>
      <c r="L13" s="995"/>
      <c r="M13" s="806" t="s">
        <v>1927</v>
      </c>
      <c r="N13" s="804" t="s">
        <v>1928</v>
      </c>
      <c r="O13" s="808">
        <v>8</v>
      </c>
      <c r="P13" s="47"/>
      <c r="Q13" s="47"/>
      <c r="R13" s="889">
        <f>VLOOKUP($D13,'[4]Tablero Logro Metas 2020'!$AK$7:$AS$302,3,0)</f>
        <v>0</v>
      </c>
      <c r="S13" s="48"/>
      <c r="T13" s="892">
        <f>VLOOKUP($D13,'[4]Tablero Logro Metas 2020'!$AK$7:$AS$302,4,0)</f>
        <v>0</v>
      </c>
      <c r="U13" s="49"/>
      <c r="V13" s="892">
        <f>VLOOKUP($D13,'[4]Tablero Logro Metas 2020'!$AK$7:$AS$302,5,0)</f>
        <v>0</v>
      </c>
      <c r="W13" s="49"/>
      <c r="X13" s="892">
        <f>VLOOKUP($D13,'[4]Tablero Logro Metas 2020'!$AK$7:$AS$302,6,0)</f>
        <v>0</v>
      </c>
      <c r="Y13" s="49"/>
      <c r="Z13" s="892">
        <f>VLOOKUP($D13,'[4]Tablero Logro Metas 2020'!$AK$7:$AS$302,7,0)</f>
        <v>550000000</v>
      </c>
      <c r="AA13" s="49"/>
      <c r="AB13" s="892">
        <f>VLOOKUP($D13,'[4]Tablero Logro Metas 2020'!$AK$7:$AS$302,8,0)</f>
        <v>0</v>
      </c>
      <c r="AC13" s="49"/>
      <c r="AD13" s="892">
        <f>VLOOKUP($D13,'[4]Tablero Logro Metas 2020'!$AK$7:$AS$302,9,0)</f>
        <v>0</v>
      </c>
      <c r="AE13" s="49"/>
      <c r="AF13" s="895"/>
      <c r="AG13" s="50"/>
      <c r="AH13" s="895"/>
      <c r="AI13" s="49"/>
      <c r="AJ13" s="886">
        <f>+R13+T13+V13+X13+Z13+AB13+AD13+AF13+AH13</f>
        <v>550000000</v>
      </c>
      <c r="AK13" s="103">
        <f>AC13+AE13+AG13+S13+U13+W13+Y13+AA13+AI13</f>
        <v>0</v>
      </c>
      <c r="AL13" s="52"/>
      <c r="AM13" s="52"/>
      <c r="AN13" s="52"/>
      <c r="AO13" s="52"/>
      <c r="AP13" s="52"/>
      <c r="AQ13" s="52"/>
      <c r="AR13" s="53">
        <f t="shared" ref="AR13:AR21" si="3">SUM(AL13:AQ13)</f>
        <v>0</v>
      </c>
      <c r="AS13" s="54"/>
      <c r="AT13" s="52"/>
      <c r="AU13" s="53" t="e">
        <f>SUM(#REF!)</f>
        <v>#REF!</v>
      </c>
      <c r="AV13" s="54"/>
      <c r="AW13" s="52"/>
      <c r="AX13" s="52"/>
      <c r="AY13" s="52"/>
      <c r="AZ13" s="55"/>
      <c r="BA13" s="56"/>
      <c r="BB13" s="56"/>
      <c r="BC13" s="57"/>
    </row>
    <row r="14" spans="1:64" ht="22.5" x14ac:dyDescent="0.2">
      <c r="A14" s="961"/>
      <c r="B14" s="963"/>
      <c r="C14" s="966"/>
      <c r="D14" s="969"/>
      <c r="E14" s="979"/>
      <c r="F14" s="972"/>
      <c r="G14" s="999"/>
      <c r="H14" s="981"/>
      <c r="I14" s="986"/>
      <c r="J14" s="987"/>
      <c r="K14" s="991"/>
      <c r="L14" s="996"/>
      <c r="M14" s="806" t="s">
        <v>1929</v>
      </c>
      <c r="N14" s="804" t="s">
        <v>1928</v>
      </c>
      <c r="O14" s="808">
        <v>4</v>
      </c>
      <c r="P14" s="47"/>
      <c r="Q14" s="47"/>
      <c r="R14" s="890"/>
      <c r="S14" s="48"/>
      <c r="T14" s="893"/>
      <c r="U14" s="49"/>
      <c r="V14" s="893"/>
      <c r="W14" s="49"/>
      <c r="X14" s="893"/>
      <c r="Y14" s="49"/>
      <c r="Z14" s="893"/>
      <c r="AA14" s="49"/>
      <c r="AB14" s="893"/>
      <c r="AC14" s="49"/>
      <c r="AD14" s="893"/>
      <c r="AE14" s="49"/>
      <c r="AF14" s="896"/>
      <c r="AG14" s="50"/>
      <c r="AH14" s="896"/>
      <c r="AI14" s="49"/>
      <c r="AJ14" s="887"/>
      <c r="AK14" s="103">
        <f t="shared" ref="AK14:AK21" si="4">AC14+AE14+AG14+S14+U14+W14+Y14+AA14+AI14</f>
        <v>0</v>
      </c>
      <c r="AL14" s="52"/>
      <c r="AM14" s="52"/>
      <c r="AN14" s="52"/>
      <c r="AO14" s="52"/>
      <c r="AP14" s="52"/>
      <c r="AQ14" s="52"/>
      <c r="AR14" s="53">
        <f t="shared" ref="AR14:AR16" si="5">SUM(AL14:AQ14)</f>
        <v>0</v>
      </c>
      <c r="AS14" s="54"/>
      <c r="AT14" s="52"/>
      <c r="AU14" s="53">
        <f t="shared" ref="AU14:AU16" si="6">SUM(AS14:AT14)</f>
        <v>0</v>
      </c>
      <c r="AV14" s="54"/>
      <c r="AW14" s="52"/>
      <c r="AX14" s="52"/>
      <c r="AY14" s="52"/>
      <c r="AZ14" s="55"/>
      <c r="BA14" s="56"/>
      <c r="BB14" s="56"/>
      <c r="BC14" s="57"/>
    </row>
    <row r="15" spans="1:64" ht="33.75" x14ac:dyDescent="0.2">
      <c r="A15" s="961"/>
      <c r="B15" s="963"/>
      <c r="C15" s="966"/>
      <c r="D15" s="969"/>
      <c r="E15" s="979"/>
      <c r="F15" s="972"/>
      <c r="G15" s="999"/>
      <c r="H15" s="981"/>
      <c r="I15" s="986"/>
      <c r="J15" s="987"/>
      <c r="K15" s="991"/>
      <c r="L15" s="996"/>
      <c r="M15" s="806" t="s">
        <v>1930</v>
      </c>
      <c r="N15" s="804" t="s">
        <v>1928</v>
      </c>
      <c r="O15" s="808">
        <v>110</v>
      </c>
      <c r="P15" s="47"/>
      <c r="Q15" s="47"/>
      <c r="R15" s="890"/>
      <c r="S15" s="48"/>
      <c r="T15" s="893"/>
      <c r="U15" s="49"/>
      <c r="V15" s="893"/>
      <c r="W15" s="49"/>
      <c r="X15" s="893"/>
      <c r="Y15" s="49"/>
      <c r="Z15" s="893"/>
      <c r="AA15" s="49"/>
      <c r="AB15" s="893"/>
      <c r="AC15" s="49"/>
      <c r="AD15" s="893"/>
      <c r="AE15" s="49"/>
      <c r="AF15" s="896"/>
      <c r="AG15" s="50"/>
      <c r="AH15" s="896"/>
      <c r="AI15" s="49"/>
      <c r="AJ15" s="887"/>
      <c r="AK15" s="103">
        <f t="shared" si="4"/>
        <v>0</v>
      </c>
      <c r="AL15" s="52"/>
      <c r="AM15" s="52"/>
      <c r="AN15" s="52"/>
      <c r="AO15" s="52"/>
      <c r="AP15" s="52"/>
      <c r="AQ15" s="52"/>
      <c r="AR15" s="53">
        <f t="shared" si="5"/>
        <v>0</v>
      </c>
      <c r="AS15" s="54"/>
      <c r="AT15" s="52"/>
      <c r="AU15" s="53">
        <f t="shared" si="6"/>
        <v>0</v>
      </c>
      <c r="AV15" s="54"/>
      <c r="AW15" s="52"/>
      <c r="AX15" s="52"/>
      <c r="AY15" s="52"/>
      <c r="AZ15" s="55"/>
      <c r="BA15" s="56"/>
      <c r="BB15" s="56"/>
      <c r="BC15" s="57"/>
    </row>
    <row r="16" spans="1:64" ht="22.5" x14ac:dyDescent="0.2">
      <c r="A16" s="961"/>
      <c r="B16" s="963"/>
      <c r="C16" s="966"/>
      <c r="D16" s="969"/>
      <c r="E16" s="979"/>
      <c r="F16" s="972"/>
      <c r="G16" s="999"/>
      <c r="H16" s="981"/>
      <c r="I16" s="986"/>
      <c r="J16" s="987"/>
      <c r="K16" s="991"/>
      <c r="L16" s="996"/>
      <c r="M16" s="806" t="s">
        <v>1931</v>
      </c>
      <c r="N16" s="804" t="s">
        <v>1928</v>
      </c>
      <c r="O16" s="808">
        <v>2400</v>
      </c>
      <c r="P16" s="47"/>
      <c r="Q16" s="47"/>
      <c r="R16" s="890"/>
      <c r="S16" s="48"/>
      <c r="T16" s="893"/>
      <c r="U16" s="49"/>
      <c r="V16" s="893"/>
      <c r="W16" s="49"/>
      <c r="X16" s="893"/>
      <c r="Y16" s="49"/>
      <c r="Z16" s="893"/>
      <c r="AA16" s="49"/>
      <c r="AB16" s="893"/>
      <c r="AC16" s="49"/>
      <c r="AD16" s="893"/>
      <c r="AE16" s="49"/>
      <c r="AF16" s="896"/>
      <c r="AG16" s="50"/>
      <c r="AH16" s="896"/>
      <c r="AI16" s="49"/>
      <c r="AJ16" s="887"/>
      <c r="AK16" s="103">
        <f t="shared" si="4"/>
        <v>0</v>
      </c>
      <c r="AL16" s="52"/>
      <c r="AM16" s="52"/>
      <c r="AN16" s="52"/>
      <c r="AO16" s="52"/>
      <c r="AP16" s="52"/>
      <c r="AQ16" s="52"/>
      <c r="AR16" s="53">
        <f t="shared" si="5"/>
        <v>0</v>
      </c>
      <c r="AS16" s="54"/>
      <c r="AT16" s="52"/>
      <c r="AU16" s="53">
        <f t="shared" si="6"/>
        <v>0</v>
      </c>
      <c r="AV16" s="54"/>
      <c r="AW16" s="52"/>
      <c r="AX16" s="52"/>
      <c r="AY16" s="52"/>
      <c r="AZ16" s="55"/>
      <c r="BA16" s="56"/>
      <c r="BB16" s="56"/>
      <c r="BC16" s="57"/>
    </row>
    <row r="17" spans="1:55" ht="33.75" x14ac:dyDescent="0.2">
      <c r="A17" s="961"/>
      <c r="B17" s="963"/>
      <c r="C17" s="966"/>
      <c r="D17" s="969"/>
      <c r="E17" s="979"/>
      <c r="F17" s="972"/>
      <c r="G17" s="999"/>
      <c r="H17" s="981"/>
      <c r="I17" s="986"/>
      <c r="J17" s="987"/>
      <c r="K17" s="991"/>
      <c r="L17" s="996"/>
      <c r="M17" s="806" t="s">
        <v>1932</v>
      </c>
      <c r="N17" s="804" t="s">
        <v>1928</v>
      </c>
      <c r="O17" s="808">
        <v>3</v>
      </c>
      <c r="P17" s="47"/>
      <c r="Q17" s="47"/>
      <c r="R17" s="890"/>
      <c r="S17" s="48"/>
      <c r="T17" s="893"/>
      <c r="U17" s="49"/>
      <c r="V17" s="893"/>
      <c r="W17" s="49"/>
      <c r="X17" s="893"/>
      <c r="Y17" s="49"/>
      <c r="Z17" s="893"/>
      <c r="AA17" s="49"/>
      <c r="AB17" s="893"/>
      <c r="AC17" s="49"/>
      <c r="AD17" s="893"/>
      <c r="AE17" s="49"/>
      <c r="AF17" s="896"/>
      <c r="AG17" s="50"/>
      <c r="AH17" s="896"/>
      <c r="AI17" s="49"/>
      <c r="AJ17" s="887"/>
      <c r="AK17" s="103">
        <f t="shared" si="4"/>
        <v>0</v>
      </c>
      <c r="AL17" s="51"/>
      <c r="AM17" s="52"/>
      <c r="AN17" s="52"/>
      <c r="AO17" s="52"/>
      <c r="AP17" s="52"/>
      <c r="AQ17" s="52"/>
      <c r="AR17" s="53">
        <f t="shared" si="3"/>
        <v>0</v>
      </c>
      <c r="AS17" s="54"/>
      <c r="AT17" s="52"/>
      <c r="AU17" s="53">
        <f t="shared" ref="AU17:AU20" si="7">SUM(AS17:AT17)</f>
        <v>0</v>
      </c>
      <c r="AV17" s="54"/>
      <c r="AW17" s="52"/>
      <c r="AX17" s="52"/>
      <c r="AY17" s="52"/>
      <c r="AZ17" s="55"/>
      <c r="BA17" s="56"/>
      <c r="BB17" s="56"/>
      <c r="BC17" s="57"/>
    </row>
    <row r="18" spans="1:55" ht="22.5" x14ac:dyDescent="0.2">
      <c r="A18" s="961"/>
      <c r="B18" s="963"/>
      <c r="C18" s="966"/>
      <c r="D18" s="969"/>
      <c r="E18" s="979"/>
      <c r="F18" s="972"/>
      <c r="G18" s="999"/>
      <c r="H18" s="981"/>
      <c r="I18" s="986"/>
      <c r="J18" s="987"/>
      <c r="K18" s="991"/>
      <c r="L18" s="996"/>
      <c r="M18" s="806" t="s">
        <v>1933</v>
      </c>
      <c r="N18" s="804" t="s">
        <v>1928</v>
      </c>
      <c r="O18" s="808">
        <v>4</v>
      </c>
      <c r="P18" s="107"/>
      <c r="Q18" s="107"/>
      <c r="R18" s="890"/>
      <c r="S18" s="108"/>
      <c r="T18" s="893"/>
      <c r="U18" s="109"/>
      <c r="V18" s="893"/>
      <c r="W18" s="109"/>
      <c r="X18" s="893"/>
      <c r="Y18" s="109"/>
      <c r="Z18" s="893"/>
      <c r="AA18" s="109"/>
      <c r="AB18" s="893"/>
      <c r="AC18" s="109"/>
      <c r="AD18" s="893"/>
      <c r="AE18" s="109"/>
      <c r="AF18" s="896"/>
      <c r="AG18" s="110"/>
      <c r="AH18" s="896"/>
      <c r="AI18" s="109"/>
      <c r="AJ18" s="887"/>
      <c r="AK18" s="103">
        <f t="shared" si="4"/>
        <v>0</v>
      </c>
      <c r="AL18" s="51"/>
      <c r="AM18" s="52"/>
      <c r="AN18" s="52"/>
      <c r="AO18" s="52"/>
      <c r="AP18" s="52"/>
      <c r="AQ18" s="52"/>
      <c r="AR18" s="53">
        <f t="shared" si="3"/>
        <v>0</v>
      </c>
      <c r="AS18" s="54"/>
      <c r="AT18" s="52"/>
      <c r="AU18" s="53">
        <f t="shared" si="7"/>
        <v>0</v>
      </c>
      <c r="AV18" s="54"/>
      <c r="AW18" s="52"/>
      <c r="AX18" s="52"/>
      <c r="AY18" s="52"/>
      <c r="AZ18" s="55"/>
      <c r="BA18" s="56"/>
      <c r="BB18" s="56"/>
      <c r="BC18" s="57"/>
    </row>
    <row r="19" spans="1:55" ht="33.75" x14ac:dyDescent="0.2">
      <c r="A19" s="961"/>
      <c r="B19" s="963"/>
      <c r="C19" s="966"/>
      <c r="D19" s="969"/>
      <c r="E19" s="979"/>
      <c r="F19" s="972"/>
      <c r="G19" s="999"/>
      <c r="H19" s="981"/>
      <c r="I19" s="986"/>
      <c r="J19" s="987"/>
      <c r="K19" s="991"/>
      <c r="L19" s="996"/>
      <c r="M19" s="806" t="s">
        <v>1934</v>
      </c>
      <c r="N19" s="804" t="s">
        <v>1928</v>
      </c>
      <c r="O19" s="808">
        <v>3</v>
      </c>
      <c r="P19" s="47"/>
      <c r="Q19" s="47"/>
      <c r="R19" s="890"/>
      <c r="S19" s="48"/>
      <c r="T19" s="893"/>
      <c r="U19" s="49"/>
      <c r="V19" s="893"/>
      <c r="W19" s="49"/>
      <c r="X19" s="893"/>
      <c r="Y19" s="49"/>
      <c r="Z19" s="893"/>
      <c r="AA19" s="49"/>
      <c r="AB19" s="893"/>
      <c r="AC19" s="49"/>
      <c r="AD19" s="893"/>
      <c r="AE19" s="49"/>
      <c r="AF19" s="896"/>
      <c r="AG19" s="50"/>
      <c r="AH19" s="896"/>
      <c r="AI19" s="49"/>
      <c r="AJ19" s="887"/>
      <c r="AK19" s="103">
        <f t="shared" si="4"/>
        <v>0</v>
      </c>
      <c r="AL19" s="51"/>
      <c r="AM19" s="52"/>
      <c r="AN19" s="52"/>
      <c r="AO19" s="52"/>
      <c r="AP19" s="52"/>
      <c r="AQ19" s="52"/>
      <c r="AR19" s="53">
        <f t="shared" si="3"/>
        <v>0</v>
      </c>
      <c r="AS19" s="54"/>
      <c r="AT19" s="52"/>
      <c r="AU19" s="53">
        <f t="shared" si="7"/>
        <v>0</v>
      </c>
      <c r="AV19" s="54"/>
      <c r="AW19" s="52"/>
      <c r="AX19" s="52"/>
      <c r="AY19" s="52"/>
      <c r="AZ19" s="55"/>
      <c r="BA19" s="56"/>
      <c r="BB19" s="115"/>
      <c r="BC19" s="57"/>
    </row>
    <row r="20" spans="1:55" ht="33.75" x14ac:dyDescent="0.2">
      <c r="A20" s="961"/>
      <c r="B20" s="963"/>
      <c r="C20" s="966"/>
      <c r="D20" s="969"/>
      <c r="E20" s="979"/>
      <c r="F20" s="972"/>
      <c r="G20" s="999"/>
      <c r="H20" s="981"/>
      <c r="I20" s="986"/>
      <c r="J20" s="987"/>
      <c r="K20" s="991"/>
      <c r="L20" s="996"/>
      <c r="M20" s="806" t="s">
        <v>1935</v>
      </c>
      <c r="N20" s="804" t="s">
        <v>1928</v>
      </c>
      <c r="O20" s="808">
        <v>3</v>
      </c>
      <c r="P20" s="47"/>
      <c r="Q20" s="47"/>
      <c r="R20" s="890"/>
      <c r="S20" s="48"/>
      <c r="T20" s="893"/>
      <c r="U20" s="49"/>
      <c r="V20" s="893"/>
      <c r="W20" s="49"/>
      <c r="X20" s="893"/>
      <c r="Y20" s="49"/>
      <c r="Z20" s="893"/>
      <c r="AA20" s="49"/>
      <c r="AB20" s="893"/>
      <c r="AC20" s="49"/>
      <c r="AD20" s="893"/>
      <c r="AE20" s="49"/>
      <c r="AF20" s="896"/>
      <c r="AG20" s="50"/>
      <c r="AH20" s="896"/>
      <c r="AI20" s="49"/>
      <c r="AJ20" s="887"/>
      <c r="AK20" s="103">
        <f t="shared" si="4"/>
        <v>0</v>
      </c>
      <c r="AL20" s="51"/>
      <c r="AM20" s="52"/>
      <c r="AN20" s="52"/>
      <c r="AO20" s="52"/>
      <c r="AP20" s="52"/>
      <c r="AQ20" s="52"/>
      <c r="AR20" s="53">
        <f t="shared" si="3"/>
        <v>0</v>
      </c>
      <c r="AS20" s="54"/>
      <c r="AT20" s="52"/>
      <c r="AU20" s="53">
        <f t="shared" si="7"/>
        <v>0</v>
      </c>
      <c r="AV20" s="54"/>
      <c r="AW20" s="52"/>
      <c r="AX20" s="52"/>
      <c r="AY20" s="52"/>
      <c r="AZ20" s="55"/>
      <c r="BA20" s="56"/>
      <c r="BB20" s="56"/>
      <c r="BC20" s="57"/>
    </row>
    <row r="21" spans="1:55" ht="45" x14ac:dyDescent="0.2">
      <c r="A21" s="961"/>
      <c r="B21" s="964"/>
      <c r="C21" s="967"/>
      <c r="D21" s="970"/>
      <c r="E21" s="979"/>
      <c r="F21" s="973"/>
      <c r="G21" s="1000"/>
      <c r="H21" s="982"/>
      <c r="I21" s="986"/>
      <c r="J21" s="987"/>
      <c r="K21" s="991"/>
      <c r="L21" s="996"/>
      <c r="M21" s="807" t="s">
        <v>1936</v>
      </c>
      <c r="N21" s="805" t="s">
        <v>1928</v>
      </c>
      <c r="O21" s="809">
        <v>2</v>
      </c>
      <c r="P21" s="47"/>
      <c r="Q21" s="47"/>
      <c r="R21" s="890"/>
      <c r="S21" s="108"/>
      <c r="T21" s="893"/>
      <c r="U21" s="109"/>
      <c r="V21" s="893"/>
      <c r="W21" s="109"/>
      <c r="X21" s="893"/>
      <c r="Y21" s="109"/>
      <c r="Z21" s="893"/>
      <c r="AA21" s="109"/>
      <c r="AB21" s="893"/>
      <c r="AC21" s="109"/>
      <c r="AD21" s="893"/>
      <c r="AE21" s="109"/>
      <c r="AF21" s="896"/>
      <c r="AG21" s="110"/>
      <c r="AH21" s="896"/>
      <c r="AI21" s="109"/>
      <c r="AJ21" s="888"/>
      <c r="AK21" s="103">
        <f t="shared" si="4"/>
        <v>0</v>
      </c>
      <c r="AL21" s="111"/>
      <c r="AM21" s="112"/>
      <c r="AN21" s="112"/>
      <c r="AO21" s="112"/>
      <c r="AP21" s="112"/>
      <c r="AQ21" s="112"/>
      <c r="AR21" s="53">
        <f t="shared" si="3"/>
        <v>0</v>
      </c>
      <c r="AS21" s="113"/>
      <c r="AT21" s="112"/>
      <c r="AU21" s="53">
        <f>SUM(AS21:AT21)</f>
        <v>0</v>
      </c>
      <c r="AV21" s="113"/>
      <c r="AW21" s="112"/>
      <c r="AX21" s="112"/>
      <c r="AY21" s="112"/>
      <c r="AZ21" s="114"/>
      <c r="BA21" s="115"/>
      <c r="BB21" s="115"/>
      <c r="BC21" s="116"/>
    </row>
    <row r="22" spans="1:55" ht="9.9499999999999993" customHeight="1" thickBot="1" x14ac:dyDescent="0.25">
      <c r="A22" s="962"/>
      <c r="B22" s="965"/>
      <c r="C22" s="968"/>
      <c r="D22" s="971"/>
      <c r="E22" s="980"/>
      <c r="F22" s="974"/>
      <c r="G22" s="1001"/>
      <c r="H22" s="983"/>
      <c r="I22" s="988"/>
      <c r="J22" s="989"/>
      <c r="K22" s="992"/>
      <c r="L22" s="997"/>
      <c r="M22" s="180"/>
      <c r="N22" s="181"/>
      <c r="O22" s="182"/>
      <c r="P22" s="117"/>
      <c r="Q22" s="117"/>
      <c r="R22" s="891"/>
      <c r="S22" s="183"/>
      <c r="T22" s="894"/>
      <c r="U22" s="184"/>
      <c r="V22" s="894"/>
      <c r="W22" s="184"/>
      <c r="X22" s="894"/>
      <c r="Y22" s="184"/>
      <c r="Z22" s="894"/>
      <c r="AA22" s="184"/>
      <c r="AB22" s="894"/>
      <c r="AC22" s="184"/>
      <c r="AD22" s="894"/>
      <c r="AE22" s="184"/>
      <c r="AF22" s="897"/>
      <c r="AG22" s="185"/>
      <c r="AH22" s="897"/>
      <c r="AI22" s="184"/>
      <c r="AJ22" s="118"/>
      <c r="AK22" s="119"/>
      <c r="AL22" s="186"/>
      <c r="AM22" s="187"/>
      <c r="AN22" s="187"/>
      <c r="AO22" s="187"/>
      <c r="AP22" s="187"/>
      <c r="AQ22" s="187"/>
      <c r="AR22" s="120"/>
      <c r="AS22" s="188"/>
      <c r="AT22" s="187"/>
      <c r="AU22" s="120"/>
      <c r="AV22" s="188"/>
      <c r="AW22" s="187"/>
      <c r="AX22" s="187"/>
      <c r="AY22" s="187"/>
      <c r="AZ22" s="189"/>
      <c r="BA22" s="190"/>
      <c r="BB22" s="190"/>
      <c r="BC22" s="191"/>
    </row>
    <row r="23" spans="1:55" ht="6" customHeight="1" x14ac:dyDescent="0.2">
      <c r="A23" s="156"/>
      <c r="B23" s="192"/>
      <c r="C23" s="192"/>
      <c r="D23" s="192"/>
      <c r="E23" s="192"/>
      <c r="F23" s="192"/>
      <c r="G23" s="192"/>
      <c r="H23" s="192"/>
      <c r="I23" s="998"/>
      <c r="J23" s="998"/>
      <c r="K23" s="192"/>
      <c r="L23" s="192"/>
      <c r="M23" s="192"/>
      <c r="N23" s="192"/>
      <c r="O23" s="192"/>
      <c r="P23" s="192"/>
      <c r="Q23" s="192"/>
      <c r="R23" s="192"/>
      <c r="S23" s="192"/>
      <c r="T23" s="192"/>
      <c r="U23" s="192"/>
      <c r="V23" s="192"/>
      <c r="W23" s="192"/>
      <c r="X23" s="192"/>
      <c r="Y23" s="192"/>
      <c r="Z23" s="192"/>
      <c r="AA23" s="192"/>
      <c r="AB23" s="192"/>
      <c r="AC23" s="192"/>
      <c r="AD23" s="192"/>
      <c r="AE23" s="192"/>
      <c r="AF23" s="192"/>
      <c r="AG23" s="192"/>
      <c r="AH23" s="192"/>
      <c r="AI23" s="192"/>
      <c r="AJ23" s="192"/>
      <c r="AK23" s="193"/>
      <c r="AL23" s="193"/>
      <c r="AM23" s="193"/>
      <c r="AN23" s="193"/>
      <c r="AO23" s="193"/>
      <c r="AP23" s="193"/>
      <c r="AQ23" s="194"/>
      <c r="AR23" s="193"/>
      <c r="AS23" s="193"/>
      <c r="AT23" s="193"/>
      <c r="AU23" s="193"/>
      <c r="AV23" s="193"/>
      <c r="AW23" s="193"/>
      <c r="AX23" s="193"/>
      <c r="AY23" s="193"/>
      <c r="AZ23" s="193"/>
      <c r="BA23" s="193"/>
      <c r="BB23" s="193"/>
      <c r="BC23" s="156"/>
    </row>
    <row r="24" spans="1:55" ht="72" customHeight="1" x14ac:dyDescent="0.2">
      <c r="A24" s="960">
        <v>2</v>
      </c>
      <c r="B24" s="161" t="s">
        <v>1704</v>
      </c>
      <c r="C24" s="162" t="s">
        <v>1705</v>
      </c>
      <c r="D24" s="163" t="s">
        <v>21</v>
      </c>
      <c r="E24" s="163" t="s">
        <v>1890</v>
      </c>
      <c r="F24" s="162" t="s">
        <v>1706</v>
      </c>
      <c r="G24" s="164" t="s">
        <v>1678</v>
      </c>
      <c r="H24" s="164" t="s">
        <v>1679</v>
      </c>
      <c r="I24" s="165" t="s">
        <v>1906</v>
      </c>
      <c r="J24" s="166">
        <f>+$N$3</f>
        <v>2019</v>
      </c>
      <c r="K24" s="164" t="s">
        <v>1923</v>
      </c>
      <c r="L24" s="165" t="s">
        <v>1946</v>
      </c>
      <c r="M24" s="162" t="s">
        <v>1707</v>
      </c>
      <c r="N24" s="162" t="s">
        <v>1708</v>
      </c>
      <c r="O24" s="162" t="s">
        <v>1709</v>
      </c>
      <c r="P24" s="162" t="s">
        <v>1955</v>
      </c>
      <c r="Q24" s="162" t="s">
        <v>1947</v>
      </c>
      <c r="R24" s="167">
        <f>SUM(R25:R31)</f>
        <v>0</v>
      </c>
      <c r="S24" s="168">
        <f t="shared" ref="S24:AK24" si="8">SUM(S25:S31)</f>
        <v>0</v>
      </c>
      <c r="T24" s="169">
        <f t="shared" si="8"/>
        <v>0</v>
      </c>
      <c r="U24" s="170">
        <f t="shared" si="8"/>
        <v>0</v>
      </c>
      <c r="V24" s="169">
        <f t="shared" si="8"/>
        <v>0</v>
      </c>
      <c r="W24" s="170">
        <f t="shared" si="8"/>
        <v>0</v>
      </c>
      <c r="X24" s="169">
        <f t="shared" si="8"/>
        <v>0</v>
      </c>
      <c r="Y24" s="170">
        <f t="shared" si="8"/>
        <v>0</v>
      </c>
      <c r="Z24" s="169">
        <f t="shared" si="8"/>
        <v>40000000</v>
      </c>
      <c r="AA24" s="170">
        <f t="shared" si="8"/>
        <v>0</v>
      </c>
      <c r="AB24" s="169">
        <f t="shared" si="8"/>
        <v>0</v>
      </c>
      <c r="AC24" s="170">
        <f t="shared" si="8"/>
        <v>0</v>
      </c>
      <c r="AD24" s="169">
        <f t="shared" si="8"/>
        <v>0</v>
      </c>
      <c r="AE24" s="170">
        <f t="shared" si="8"/>
        <v>0</v>
      </c>
      <c r="AF24" s="169">
        <f t="shared" si="8"/>
        <v>0</v>
      </c>
      <c r="AG24" s="171">
        <f t="shared" si="8"/>
        <v>0</v>
      </c>
      <c r="AH24" s="169">
        <f t="shared" si="8"/>
        <v>0</v>
      </c>
      <c r="AI24" s="170">
        <f t="shared" si="8"/>
        <v>0</v>
      </c>
      <c r="AJ24" s="172">
        <f t="shared" si="8"/>
        <v>40000000</v>
      </c>
      <c r="AK24" s="173">
        <f t="shared" si="8"/>
        <v>0</v>
      </c>
      <c r="AL24" s="861"/>
      <c r="AM24" s="862"/>
      <c r="AN24" s="862"/>
      <c r="AO24" s="862"/>
      <c r="AP24" s="862"/>
      <c r="AQ24" s="862"/>
      <c r="AR24" s="863"/>
      <c r="AS24" s="864"/>
      <c r="AT24" s="862"/>
      <c r="AU24" s="863"/>
      <c r="AV24" s="864"/>
      <c r="AW24" s="862"/>
      <c r="AX24" s="862"/>
      <c r="AY24" s="862"/>
      <c r="AZ24" s="865"/>
      <c r="BA24" s="44" t="s">
        <v>1684</v>
      </c>
      <c r="BB24" s="44" t="s">
        <v>1949</v>
      </c>
      <c r="BC24" s="45" t="s">
        <v>1686</v>
      </c>
    </row>
    <row r="25" spans="1:55" ht="33.75" customHeight="1" x14ac:dyDescent="0.2">
      <c r="A25" s="961"/>
      <c r="B25" s="963" t="str">
        <f>VLOOKUP($D$9,'PROYECTOS REGISTRADOS'!$A$2:$D$82,4,0)</f>
        <v>Implementación del Plan de Medios en el Municipio Tocancipá, Cundinamarca, Centro Oriente</v>
      </c>
      <c r="C25" s="966" t="str">
        <f>VLOOKUP($D$9,'PROYECTOS REGISTRADOS'!$A$2:$D$82,3,0)</f>
        <v>2016-25817-0004</v>
      </c>
      <c r="D25" s="969" t="s">
        <v>1628</v>
      </c>
      <c r="E25" s="978" t="str">
        <f>IF(D25=0,"0-0",(VLOOKUP(D25,'CONSOLIDADO PLAN DESARROLLO'!$EL$9:$ET$304,2,0)))</f>
        <v>Implementar el programa de participación en procesos comunicativos</v>
      </c>
      <c r="F25" s="972" t="str">
        <f>IF(D25=0,"0-0",(VLOOKUP(D25,'CONSOLIDADO PLAN DESARROLLO'!$EL$9:$ET$304,3,0)))</f>
        <v>Programa Implementado</v>
      </c>
      <c r="G25" s="999">
        <f>IF(D25=0,"0-0",(VLOOKUP(D25,'CONSOLIDADO PLAN DESARROLLO'!$EL$9:$ET$304,4,0)))</f>
        <v>0</v>
      </c>
      <c r="H25" s="981">
        <f>IF(D25=0,"0-0",(VLOOKUP(D25,'CONSOLIDADO PLAN DESARROLLO'!$EL$9:$ET$304,5,0)))</f>
        <v>1</v>
      </c>
      <c r="I25" s="984">
        <f>IF(D25=0,"0-0",(VLOOKUP(D25,'CONSOLIDADO PLAN DESARROLLO'!$EL$9:$ET$304,$R$3,0)))</f>
        <v>0.25</v>
      </c>
      <c r="J25" s="985"/>
      <c r="K25" s="993"/>
      <c r="L25" s="995"/>
      <c r="M25" s="806" t="s">
        <v>1937</v>
      </c>
      <c r="N25" s="804" t="s">
        <v>1928</v>
      </c>
      <c r="O25" s="808">
        <v>4</v>
      </c>
      <c r="P25" s="47"/>
      <c r="Q25" s="47"/>
      <c r="R25" s="889">
        <f>VLOOKUP($D25,'[4]Tablero Logro Metas 2020'!$AK$7:$AS$302,3,0)</f>
        <v>0</v>
      </c>
      <c r="S25" s="48"/>
      <c r="T25" s="892">
        <f>VLOOKUP($D25,'[4]Tablero Logro Metas 2020'!$AK$7:$AS$302,4,0)</f>
        <v>0</v>
      </c>
      <c r="U25" s="49"/>
      <c r="V25" s="892">
        <f>VLOOKUP($D25,'[4]Tablero Logro Metas 2020'!$AK$7:$AS$302,5,0)</f>
        <v>0</v>
      </c>
      <c r="W25" s="49"/>
      <c r="X25" s="892">
        <f>VLOOKUP($D25,'[4]Tablero Logro Metas 2020'!$AK$7:$AS$302,6,0)</f>
        <v>0</v>
      </c>
      <c r="Y25" s="49"/>
      <c r="Z25" s="892">
        <f>VLOOKUP($D25,'[4]Tablero Logro Metas 2020'!$AK$7:$AS$302,7,0)</f>
        <v>40000000</v>
      </c>
      <c r="AA25" s="49"/>
      <c r="AB25" s="892">
        <f>VLOOKUP($D25,'[4]Tablero Logro Metas 2020'!$AK$7:$AS$302,8,0)</f>
        <v>0</v>
      </c>
      <c r="AC25" s="49"/>
      <c r="AD25" s="892">
        <f>VLOOKUP($D25,'[4]Tablero Logro Metas 2020'!$AK$7:$AS$302,9,0)</f>
        <v>0</v>
      </c>
      <c r="AE25" s="49"/>
      <c r="AF25" s="895"/>
      <c r="AG25" s="50"/>
      <c r="AH25" s="895"/>
      <c r="AI25" s="49"/>
      <c r="AJ25" s="886">
        <f>+R25+T25+V25+X25+Z25+AB25+AD25+AF25+AH25</f>
        <v>40000000</v>
      </c>
      <c r="AK25" s="103">
        <f>AC25+AE25+AG25+S25+U25+W25+Y25+AA25+AI25</f>
        <v>0</v>
      </c>
      <c r="AL25" s="51"/>
      <c r="AM25" s="52"/>
      <c r="AN25" s="52"/>
      <c r="AO25" s="52"/>
      <c r="AP25" s="52"/>
      <c r="AQ25" s="52"/>
      <c r="AR25" s="53">
        <f t="shared" ref="AR25:AR30" si="9">SUM(AL25:AQ25)</f>
        <v>0</v>
      </c>
      <c r="AS25" s="54"/>
      <c r="AT25" s="52"/>
      <c r="AU25" s="53">
        <f t="shared" ref="AU25:AU29" si="10">SUM(AS25:AT25)</f>
        <v>0</v>
      </c>
      <c r="AV25" s="54"/>
      <c r="AW25" s="52"/>
      <c r="AX25" s="52"/>
      <c r="AY25" s="52"/>
      <c r="AZ25" s="55"/>
      <c r="BA25" s="56"/>
      <c r="BB25" s="56"/>
      <c r="BC25" s="57"/>
    </row>
    <row r="26" spans="1:55" ht="33.75" x14ac:dyDescent="0.2">
      <c r="A26" s="961"/>
      <c r="B26" s="963"/>
      <c r="C26" s="966"/>
      <c r="D26" s="969"/>
      <c r="E26" s="979"/>
      <c r="F26" s="972"/>
      <c r="G26" s="999"/>
      <c r="H26" s="981"/>
      <c r="I26" s="986"/>
      <c r="J26" s="987"/>
      <c r="K26" s="993"/>
      <c r="L26" s="996"/>
      <c r="M26" s="806" t="s">
        <v>1938</v>
      </c>
      <c r="N26" s="804" t="s">
        <v>1928</v>
      </c>
      <c r="O26" s="808">
        <v>14</v>
      </c>
      <c r="P26" s="47"/>
      <c r="Q26" s="47"/>
      <c r="R26" s="890"/>
      <c r="S26" s="48"/>
      <c r="T26" s="893"/>
      <c r="U26" s="49"/>
      <c r="V26" s="893"/>
      <c r="W26" s="49"/>
      <c r="X26" s="893"/>
      <c r="Y26" s="49"/>
      <c r="Z26" s="893"/>
      <c r="AA26" s="49"/>
      <c r="AB26" s="893"/>
      <c r="AC26" s="49"/>
      <c r="AD26" s="893"/>
      <c r="AE26" s="49"/>
      <c r="AF26" s="896"/>
      <c r="AG26" s="50"/>
      <c r="AH26" s="896"/>
      <c r="AI26" s="49"/>
      <c r="AJ26" s="887"/>
      <c r="AK26" s="103">
        <f t="shared" ref="AK26:AK30" si="11">AC26+AE26+AG26+S26+U26+W26+Y26+AA26+AI26</f>
        <v>0</v>
      </c>
      <c r="AL26" s="51"/>
      <c r="AM26" s="52"/>
      <c r="AN26" s="52"/>
      <c r="AO26" s="52"/>
      <c r="AP26" s="52"/>
      <c r="AQ26" s="52"/>
      <c r="AR26" s="53">
        <f t="shared" si="9"/>
        <v>0</v>
      </c>
      <c r="AS26" s="54"/>
      <c r="AT26" s="52"/>
      <c r="AU26" s="53">
        <f t="shared" si="10"/>
        <v>0</v>
      </c>
      <c r="AV26" s="54"/>
      <c r="AW26" s="52"/>
      <c r="AX26" s="52"/>
      <c r="AY26" s="52"/>
      <c r="AZ26" s="55"/>
      <c r="BA26" s="56"/>
      <c r="BB26" s="56"/>
      <c r="BC26" s="57"/>
    </row>
    <row r="27" spans="1:55" ht="22.5" x14ac:dyDescent="0.2">
      <c r="A27" s="961"/>
      <c r="B27" s="963"/>
      <c r="C27" s="966"/>
      <c r="D27" s="969"/>
      <c r="E27" s="979"/>
      <c r="F27" s="972"/>
      <c r="G27" s="999"/>
      <c r="H27" s="981"/>
      <c r="I27" s="986"/>
      <c r="J27" s="987"/>
      <c r="K27" s="993"/>
      <c r="L27" s="996"/>
      <c r="M27" s="806" t="s">
        <v>1939</v>
      </c>
      <c r="N27" s="804" t="s">
        <v>1928</v>
      </c>
      <c r="O27" s="808">
        <v>14</v>
      </c>
      <c r="P27" s="47"/>
      <c r="Q27" s="47"/>
      <c r="R27" s="890"/>
      <c r="S27" s="48"/>
      <c r="T27" s="893"/>
      <c r="U27" s="49"/>
      <c r="V27" s="893"/>
      <c r="W27" s="49"/>
      <c r="X27" s="893"/>
      <c r="Y27" s="49"/>
      <c r="Z27" s="893"/>
      <c r="AA27" s="49"/>
      <c r="AB27" s="893"/>
      <c r="AC27" s="49"/>
      <c r="AD27" s="893"/>
      <c r="AE27" s="49"/>
      <c r="AF27" s="896"/>
      <c r="AG27" s="50"/>
      <c r="AH27" s="896"/>
      <c r="AI27" s="49"/>
      <c r="AJ27" s="887"/>
      <c r="AK27" s="103">
        <f t="shared" si="11"/>
        <v>0</v>
      </c>
      <c r="AL27" s="51"/>
      <c r="AM27" s="52"/>
      <c r="AN27" s="52"/>
      <c r="AO27" s="52"/>
      <c r="AP27" s="52"/>
      <c r="AQ27" s="52"/>
      <c r="AR27" s="53">
        <f t="shared" si="9"/>
        <v>0</v>
      </c>
      <c r="AS27" s="54"/>
      <c r="AT27" s="52"/>
      <c r="AU27" s="53">
        <f t="shared" si="10"/>
        <v>0</v>
      </c>
      <c r="AV27" s="54"/>
      <c r="AW27" s="52"/>
      <c r="AX27" s="52"/>
      <c r="AY27" s="52"/>
      <c r="AZ27" s="55"/>
      <c r="BA27" s="56"/>
      <c r="BB27" s="56"/>
      <c r="BC27" s="57"/>
    </row>
    <row r="28" spans="1:55" ht="45" x14ac:dyDescent="0.2">
      <c r="A28" s="961"/>
      <c r="B28" s="963"/>
      <c r="C28" s="966"/>
      <c r="D28" s="969"/>
      <c r="E28" s="979"/>
      <c r="F28" s="972"/>
      <c r="G28" s="999"/>
      <c r="H28" s="981"/>
      <c r="I28" s="986"/>
      <c r="J28" s="987"/>
      <c r="K28" s="993"/>
      <c r="L28" s="996"/>
      <c r="M28" s="806" t="s">
        <v>1940</v>
      </c>
      <c r="N28" s="804" t="s">
        <v>1928</v>
      </c>
      <c r="O28" s="808">
        <v>1</v>
      </c>
      <c r="P28" s="47"/>
      <c r="Q28" s="47"/>
      <c r="R28" s="890"/>
      <c r="S28" s="48"/>
      <c r="T28" s="893"/>
      <c r="U28" s="49"/>
      <c r="V28" s="893"/>
      <c r="W28" s="49"/>
      <c r="X28" s="893"/>
      <c r="Y28" s="49"/>
      <c r="Z28" s="893"/>
      <c r="AA28" s="49"/>
      <c r="AB28" s="893"/>
      <c r="AC28" s="49"/>
      <c r="AD28" s="893"/>
      <c r="AE28" s="49"/>
      <c r="AF28" s="896"/>
      <c r="AG28" s="50"/>
      <c r="AH28" s="896"/>
      <c r="AI28" s="49"/>
      <c r="AJ28" s="887"/>
      <c r="AK28" s="103">
        <f t="shared" si="11"/>
        <v>0</v>
      </c>
      <c r="AL28" s="51"/>
      <c r="AM28" s="52"/>
      <c r="AN28" s="52"/>
      <c r="AO28" s="52"/>
      <c r="AP28" s="52"/>
      <c r="AQ28" s="52"/>
      <c r="AR28" s="53">
        <f t="shared" si="9"/>
        <v>0</v>
      </c>
      <c r="AS28" s="54"/>
      <c r="AT28" s="52"/>
      <c r="AU28" s="53">
        <f t="shared" si="10"/>
        <v>0</v>
      </c>
      <c r="AV28" s="54"/>
      <c r="AW28" s="52"/>
      <c r="AX28" s="52"/>
      <c r="AY28" s="52"/>
      <c r="AZ28" s="55"/>
      <c r="BA28" s="56"/>
      <c r="BB28" s="56"/>
      <c r="BC28" s="57"/>
    </row>
    <row r="29" spans="1:55" x14ac:dyDescent="0.2">
      <c r="A29" s="961"/>
      <c r="B29" s="963"/>
      <c r="C29" s="966"/>
      <c r="D29" s="969"/>
      <c r="E29" s="979"/>
      <c r="F29" s="972"/>
      <c r="G29" s="999"/>
      <c r="H29" s="981"/>
      <c r="I29" s="986"/>
      <c r="J29" s="987"/>
      <c r="K29" s="993"/>
      <c r="L29" s="996"/>
      <c r="M29" s="174"/>
      <c r="N29" s="175"/>
      <c r="O29" s="176"/>
      <c r="P29" s="47"/>
      <c r="Q29" s="47"/>
      <c r="R29" s="890"/>
      <c r="S29" s="48"/>
      <c r="T29" s="893"/>
      <c r="U29" s="49"/>
      <c r="V29" s="893"/>
      <c r="W29" s="49"/>
      <c r="X29" s="893"/>
      <c r="Y29" s="49"/>
      <c r="Z29" s="893"/>
      <c r="AA29" s="49"/>
      <c r="AB29" s="893"/>
      <c r="AC29" s="49"/>
      <c r="AD29" s="893"/>
      <c r="AE29" s="49"/>
      <c r="AF29" s="896"/>
      <c r="AG29" s="50"/>
      <c r="AH29" s="896"/>
      <c r="AI29" s="49"/>
      <c r="AJ29" s="887"/>
      <c r="AK29" s="103">
        <f t="shared" si="11"/>
        <v>0</v>
      </c>
      <c r="AL29" s="51"/>
      <c r="AM29" s="52"/>
      <c r="AN29" s="52"/>
      <c r="AO29" s="52"/>
      <c r="AP29" s="52"/>
      <c r="AQ29" s="52"/>
      <c r="AR29" s="53">
        <f t="shared" si="9"/>
        <v>0</v>
      </c>
      <c r="AS29" s="54"/>
      <c r="AT29" s="52"/>
      <c r="AU29" s="53">
        <f t="shared" si="10"/>
        <v>0</v>
      </c>
      <c r="AV29" s="54"/>
      <c r="AW29" s="52"/>
      <c r="AX29" s="52"/>
      <c r="AY29" s="52"/>
      <c r="AZ29" s="55"/>
      <c r="BA29" s="56"/>
      <c r="BB29" s="56"/>
      <c r="BC29" s="57"/>
    </row>
    <row r="30" spans="1:55" ht="17.25" customHeight="1" x14ac:dyDescent="0.2">
      <c r="A30" s="961"/>
      <c r="B30" s="964"/>
      <c r="C30" s="967"/>
      <c r="D30" s="970"/>
      <c r="E30" s="979"/>
      <c r="F30" s="973"/>
      <c r="G30" s="1000"/>
      <c r="H30" s="982"/>
      <c r="I30" s="986"/>
      <c r="J30" s="987"/>
      <c r="K30" s="990"/>
      <c r="L30" s="996"/>
      <c r="M30" s="177"/>
      <c r="N30" s="178"/>
      <c r="O30" s="179"/>
      <c r="P30" s="107"/>
      <c r="Q30" s="107"/>
      <c r="R30" s="890"/>
      <c r="S30" s="108"/>
      <c r="T30" s="893"/>
      <c r="U30" s="109"/>
      <c r="V30" s="893"/>
      <c r="W30" s="109"/>
      <c r="X30" s="893"/>
      <c r="Y30" s="109"/>
      <c r="Z30" s="893"/>
      <c r="AA30" s="109"/>
      <c r="AB30" s="893"/>
      <c r="AC30" s="109"/>
      <c r="AD30" s="893"/>
      <c r="AE30" s="109"/>
      <c r="AF30" s="896"/>
      <c r="AG30" s="110"/>
      <c r="AH30" s="896"/>
      <c r="AI30" s="109"/>
      <c r="AJ30" s="888"/>
      <c r="AK30" s="103">
        <f t="shared" si="11"/>
        <v>0</v>
      </c>
      <c r="AL30" s="111"/>
      <c r="AM30" s="112"/>
      <c r="AN30" s="112"/>
      <c r="AO30" s="112"/>
      <c r="AP30" s="112"/>
      <c r="AQ30" s="112"/>
      <c r="AR30" s="53">
        <f t="shared" si="9"/>
        <v>0</v>
      </c>
      <c r="AS30" s="113"/>
      <c r="AT30" s="112"/>
      <c r="AU30" s="53">
        <f>SUM(AS30:AT30)</f>
        <v>0</v>
      </c>
      <c r="AV30" s="113"/>
      <c r="AW30" s="112"/>
      <c r="AX30" s="112"/>
      <c r="AY30" s="112"/>
      <c r="AZ30" s="114"/>
      <c r="BA30" s="115"/>
      <c r="BB30" s="115"/>
      <c r="BC30" s="116"/>
    </row>
    <row r="31" spans="1:55" ht="9.9499999999999993" customHeight="1" thickBot="1" x14ac:dyDescent="0.25">
      <c r="A31" s="962"/>
      <c r="B31" s="965"/>
      <c r="C31" s="968"/>
      <c r="D31" s="971"/>
      <c r="E31" s="980"/>
      <c r="F31" s="974"/>
      <c r="G31" s="1001"/>
      <c r="H31" s="983"/>
      <c r="I31" s="988"/>
      <c r="J31" s="989"/>
      <c r="K31" s="994"/>
      <c r="L31" s="997"/>
      <c r="M31" s="180"/>
      <c r="N31" s="181"/>
      <c r="O31" s="182"/>
      <c r="P31" s="117"/>
      <c r="Q31" s="117"/>
      <c r="R31" s="891"/>
      <c r="S31" s="183"/>
      <c r="T31" s="894"/>
      <c r="U31" s="184"/>
      <c r="V31" s="894"/>
      <c r="W31" s="184"/>
      <c r="X31" s="894"/>
      <c r="Y31" s="184"/>
      <c r="Z31" s="894"/>
      <c r="AA31" s="184"/>
      <c r="AB31" s="894"/>
      <c r="AC31" s="184"/>
      <c r="AD31" s="894"/>
      <c r="AE31" s="184"/>
      <c r="AF31" s="897"/>
      <c r="AG31" s="185"/>
      <c r="AH31" s="897"/>
      <c r="AI31" s="184"/>
      <c r="AJ31" s="118"/>
      <c r="AK31" s="119"/>
      <c r="AL31" s="186"/>
      <c r="AM31" s="187"/>
      <c r="AN31" s="187"/>
      <c r="AO31" s="187"/>
      <c r="AP31" s="187"/>
      <c r="AQ31" s="187"/>
      <c r="AR31" s="120"/>
      <c r="AS31" s="188"/>
      <c r="AT31" s="187"/>
      <c r="AU31" s="120"/>
      <c r="AV31" s="188"/>
      <c r="AW31" s="187"/>
      <c r="AX31" s="187"/>
      <c r="AY31" s="187"/>
      <c r="AZ31" s="189"/>
      <c r="BA31" s="190"/>
      <c r="BB31" s="190"/>
      <c r="BC31" s="191"/>
    </row>
    <row r="32" spans="1:55" ht="6" customHeight="1" x14ac:dyDescent="0.2">
      <c r="A32" s="156"/>
      <c r="B32" s="192"/>
      <c r="C32" s="192"/>
      <c r="D32" s="192"/>
      <c r="E32" s="192"/>
      <c r="F32" s="192"/>
      <c r="G32" s="192"/>
      <c r="H32" s="192"/>
      <c r="I32" s="998"/>
      <c r="J32" s="998"/>
      <c r="K32" s="192"/>
      <c r="L32" s="192"/>
      <c r="M32" s="192"/>
      <c r="N32" s="192"/>
      <c r="O32" s="192"/>
      <c r="P32" s="192"/>
      <c r="Q32" s="192"/>
      <c r="R32" s="192"/>
      <c r="S32" s="192"/>
      <c r="T32" s="192"/>
      <c r="U32" s="192"/>
      <c r="V32" s="192"/>
      <c r="W32" s="192"/>
      <c r="X32" s="192"/>
      <c r="Y32" s="192"/>
      <c r="Z32" s="192"/>
      <c r="AA32" s="192"/>
      <c r="AB32" s="192"/>
      <c r="AC32" s="192"/>
      <c r="AD32" s="192"/>
      <c r="AE32" s="192"/>
      <c r="AF32" s="192"/>
      <c r="AG32" s="192"/>
      <c r="AH32" s="192"/>
      <c r="AI32" s="192"/>
      <c r="AJ32" s="192"/>
      <c r="AK32" s="193"/>
      <c r="AL32" s="193"/>
      <c r="AM32" s="193"/>
      <c r="AN32" s="193"/>
      <c r="AO32" s="193"/>
      <c r="AP32" s="193"/>
      <c r="AQ32" s="194"/>
      <c r="AR32" s="193"/>
      <c r="AS32" s="193"/>
      <c r="AT32" s="193"/>
      <c r="AU32" s="193"/>
      <c r="AV32" s="193"/>
      <c r="AW32" s="193"/>
      <c r="AX32" s="193"/>
      <c r="AY32" s="193"/>
      <c r="AZ32" s="193"/>
      <c r="BA32" s="193"/>
      <c r="BB32" s="193"/>
      <c r="BC32" s="156"/>
    </row>
    <row r="33" spans="1:55" ht="72" hidden="1" customHeight="1" x14ac:dyDescent="0.2">
      <c r="A33" s="960">
        <v>3</v>
      </c>
      <c r="B33" s="161" t="s">
        <v>1704</v>
      </c>
      <c r="C33" s="162" t="s">
        <v>1705</v>
      </c>
      <c r="D33" s="163" t="s">
        <v>21</v>
      </c>
      <c r="E33" s="163" t="s">
        <v>1890</v>
      </c>
      <c r="F33" s="162" t="s">
        <v>1706</v>
      </c>
      <c r="G33" s="164" t="s">
        <v>1678</v>
      </c>
      <c r="H33" s="164" t="s">
        <v>1679</v>
      </c>
      <c r="I33" s="165" t="s">
        <v>1906</v>
      </c>
      <c r="J33" s="166">
        <f>+$N$3</f>
        <v>2019</v>
      </c>
      <c r="K33" s="164" t="s">
        <v>1923</v>
      </c>
      <c r="L33" s="165" t="s">
        <v>1924</v>
      </c>
      <c r="M33" s="162" t="s">
        <v>1707</v>
      </c>
      <c r="N33" s="162" t="s">
        <v>1708</v>
      </c>
      <c r="O33" s="162" t="s">
        <v>1709</v>
      </c>
      <c r="P33" s="162" t="s">
        <v>1710</v>
      </c>
      <c r="Q33" s="162" t="s">
        <v>1711</v>
      </c>
      <c r="R33" s="167">
        <f t="shared" ref="R33" si="12">SUM(R34:R40)</f>
        <v>0</v>
      </c>
      <c r="S33" s="168">
        <f t="shared" ref="S33" si="13">SUM(S34:S40)</f>
        <v>0</v>
      </c>
      <c r="T33" s="169">
        <f t="shared" ref="T33" si="14">SUM(T34:T40)</f>
        <v>0</v>
      </c>
      <c r="U33" s="170">
        <f t="shared" ref="U33" si="15">SUM(U34:U40)</f>
        <v>0</v>
      </c>
      <c r="V33" s="169">
        <f t="shared" ref="V33" si="16">SUM(V34:V40)</f>
        <v>0</v>
      </c>
      <c r="W33" s="170">
        <f t="shared" ref="W33" si="17">SUM(W34:W40)</f>
        <v>0</v>
      </c>
      <c r="X33" s="169">
        <f t="shared" ref="X33" si="18">SUM(X34:X40)</f>
        <v>0</v>
      </c>
      <c r="Y33" s="170">
        <f t="shared" ref="Y33" si="19">SUM(Y34:Y40)</f>
        <v>0</v>
      </c>
      <c r="Z33" s="169">
        <f t="shared" ref="Z33" si="20">SUM(Z34:Z40)</f>
        <v>0</v>
      </c>
      <c r="AA33" s="170">
        <f t="shared" ref="AA33" si="21">SUM(AA34:AA40)</f>
        <v>0</v>
      </c>
      <c r="AB33" s="169">
        <f t="shared" ref="AB33" si="22">SUM(AB34:AB40)</f>
        <v>0</v>
      </c>
      <c r="AC33" s="170">
        <f t="shared" ref="AC33" si="23">SUM(AC34:AC40)</f>
        <v>0</v>
      </c>
      <c r="AD33" s="169">
        <f t="shared" ref="AD33" si="24">SUM(AD34:AD40)</f>
        <v>0</v>
      </c>
      <c r="AE33" s="170">
        <f t="shared" ref="AE33" si="25">SUM(AE34:AE40)</f>
        <v>0</v>
      </c>
      <c r="AF33" s="169">
        <f t="shared" ref="AF33" si="26">SUM(AF34:AF40)</f>
        <v>0</v>
      </c>
      <c r="AG33" s="171">
        <f t="shared" ref="AG33" si="27">SUM(AG34:AG40)</f>
        <v>0</v>
      </c>
      <c r="AH33" s="857"/>
      <c r="AI33" s="857"/>
      <c r="AJ33" s="172">
        <f t="shared" ref="AJ33" si="28">SUM(AJ34:AJ40)</f>
        <v>0</v>
      </c>
      <c r="AK33" s="173">
        <f t="shared" ref="AK33" si="29">SUM(AK34:AK40)</f>
        <v>0</v>
      </c>
      <c r="AL33" s="41">
        <f t="shared" ref="AL33" si="30">SUM(AL34:AL40)</f>
        <v>0</v>
      </c>
      <c r="AM33" s="42">
        <f t="shared" ref="AM33" si="31">SUM(AM34:AM40)</f>
        <v>0</v>
      </c>
      <c r="AN33" s="42">
        <f t="shared" ref="AN33" si="32">SUM(AN34:AN40)</f>
        <v>0</v>
      </c>
      <c r="AO33" s="42">
        <f t="shared" ref="AO33" si="33">SUM(AO34:AO40)</f>
        <v>0</v>
      </c>
      <c r="AP33" s="42">
        <f t="shared" ref="AP33" si="34">SUM(AP34:AP40)</f>
        <v>0</v>
      </c>
      <c r="AQ33" s="42">
        <f t="shared" ref="AQ33" si="35">SUM(AQ34:AQ40)</f>
        <v>0</v>
      </c>
      <c r="AR33" s="43">
        <f t="shared" ref="AR33" si="36">SUM(AR34:AR40)</f>
        <v>0</v>
      </c>
      <c r="AS33" s="104">
        <f t="shared" ref="AS33" si="37">SUM(AS34:AS40)</f>
        <v>0</v>
      </c>
      <c r="AT33" s="42">
        <f t="shared" ref="AT33" si="38">SUM(AT34:AT40)</f>
        <v>0</v>
      </c>
      <c r="AU33" s="43">
        <f t="shared" ref="AU33" si="39">SUM(AU34:AU40)</f>
        <v>0</v>
      </c>
      <c r="AV33" s="104">
        <f t="shared" ref="AV33" si="40">SUM(AV34:AV40)</f>
        <v>0</v>
      </c>
      <c r="AW33" s="42">
        <f t="shared" ref="AW33" si="41">SUM(AW34:AW40)</f>
        <v>0</v>
      </c>
      <c r="AX33" s="42">
        <f t="shared" ref="AX33" si="42">SUM(AX34:AX40)</f>
        <v>0</v>
      </c>
      <c r="AY33" s="42">
        <f t="shared" ref="AY33" si="43">SUM(AY34:AY40)</f>
        <v>0</v>
      </c>
      <c r="AZ33" s="105">
        <f t="shared" ref="AZ33" si="44">SUM(AZ34:AZ40)</f>
        <v>0</v>
      </c>
      <c r="BA33" s="44" t="s">
        <v>1684</v>
      </c>
      <c r="BB33" s="44" t="s">
        <v>1685</v>
      </c>
      <c r="BC33" s="45" t="s">
        <v>1686</v>
      </c>
    </row>
    <row r="34" spans="1:55" ht="17.25" hidden="1" customHeight="1" x14ac:dyDescent="0.2">
      <c r="A34" s="961"/>
      <c r="B34" s="963" t="str">
        <f>VLOOKUP($D$9,'PROYECTOS REGISTRADOS'!$A$2:$D$82,4,0)</f>
        <v>Implementación del Plan de Medios en el Municipio Tocancipá, Cundinamarca, Centro Oriente</v>
      </c>
      <c r="C34" s="966" t="str">
        <f>VLOOKUP($D$9,'PROYECTOS REGISTRADOS'!$A$2:$D$82,3,0)</f>
        <v>2016-25817-0004</v>
      </c>
      <c r="D34" s="975"/>
      <c r="E34" s="978" t="str">
        <f>IF(D34=0,"0-0",(VLOOKUP(D34,'CONSOLIDADO PLAN DESARROLLO'!$EL$9:$ET$304,2,0)))</f>
        <v>0-0</v>
      </c>
      <c r="F34" s="972" t="str">
        <f>IF(D34=0,"0-0",(VLOOKUP(D34,'CONSOLIDADO PLAN DESARROLLO'!$EL$9:$ET$304,3,0)))</f>
        <v>0-0</v>
      </c>
      <c r="G34" s="999" t="str">
        <f>IF(D34=0,"0-0",(VLOOKUP(D34,'CONSOLIDADO PLAN DESARROLLO'!$EL$9:$ET$304,4,0)))</f>
        <v>0-0</v>
      </c>
      <c r="H34" s="981" t="str">
        <f>IF(D34=0,"0-0",(VLOOKUP(D34,'CONSOLIDADO PLAN DESARROLLO'!$EL$9:$ET$304,5,0)))</f>
        <v>0-0</v>
      </c>
      <c r="I34" s="984" t="str">
        <f>IF(D34=0,"0-0",(VLOOKUP(D34,'CONSOLIDADO PLAN DESARROLLO'!$EL$9:$ET$304,$R$3,0)))</f>
        <v>0-0</v>
      </c>
      <c r="J34" s="985"/>
      <c r="K34" s="1002"/>
      <c r="L34" s="995"/>
      <c r="M34" s="174"/>
      <c r="N34" s="175"/>
      <c r="O34" s="176"/>
      <c r="P34" s="46"/>
      <c r="Q34" s="47"/>
      <c r="R34" s="1017"/>
      <c r="S34" s="48"/>
      <c r="T34" s="895"/>
      <c r="U34" s="49"/>
      <c r="V34" s="895"/>
      <c r="W34" s="49"/>
      <c r="X34" s="895"/>
      <c r="Y34" s="49"/>
      <c r="Z34" s="895"/>
      <c r="AA34" s="49"/>
      <c r="AB34" s="895"/>
      <c r="AC34" s="49"/>
      <c r="AD34" s="895"/>
      <c r="AE34" s="49"/>
      <c r="AF34" s="895"/>
      <c r="AG34" s="50"/>
      <c r="AH34" s="858"/>
      <c r="AI34" s="858"/>
      <c r="AJ34" s="886">
        <f>+R34+T34+V34+X34+Z34+AB34+AD34+AF34</f>
        <v>0</v>
      </c>
      <c r="AK34" s="103">
        <f t="shared" ref="AK34:AK39" si="45">AC34+AE34+AG34+S34+U34+W34+Y34+AA34</f>
        <v>0</v>
      </c>
      <c r="AL34" s="51"/>
      <c r="AM34" s="52"/>
      <c r="AN34" s="52"/>
      <c r="AO34" s="52"/>
      <c r="AP34" s="52"/>
      <c r="AQ34" s="52"/>
      <c r="AR34" s="53">
        <f t="shared" ref="AR34:AR39" si="46">SUM(AL34:AQ34)</f>
        <v>0</v>
      </c>
      <c r="AS34" s="54"/>
      <c r="AT34" s="52"/>
      <c r="AU34" s="53">
        <f t="shared" ref="AU34:AU38" si="47">SUM(AS34:AT34)</f>
        <v>0</v>
      </c>
      <c r="AV34" s="54"/>
      <c r="AW34" s="52"/>
      <c r="AX34" s="52"/>
      <c r="AY34" s="52"/>
      <c r="AZ34" s="55"/>
      <c r="BA34" s="56"/>
      <c r="BB34" s="56"/>
      <c r="BC34" s="57"/>
    </row>
    <row r="35" spans="1:55" ht="17.25" hidden="1" customHeight="1" x14ac:dyDescent="0.2">
      <c r="A35" s="961"/>
      <c r="B35" s="963"/>
      <c r="C35" s="966"/>
      <c r="D35" s="975"/>
      <c r="E35" s="979"/>
      <c r="F35" s="972"/>
      <c r="G35" s="999"/>
      <c r="H35" s="981"/>
      <c r="I35" s="986"/>
      <c r="J35" s="987"/>
      <c r="K35" s="1002"/>
      <c r="L35" s="996"/>
      <c r="M35" s="174"/>
      <c r="N35" s="175"/>
      <c r="O35" s="176"/>
      <c r="P35" s="46"/>
      <c r="Q35" s="47"/>
      <c r="R35" s="1018"/>
      <c r="S35" s="48"/>
      <c r="T35" s="896"/>
      <c r="U35" s="49"/>
      <c r="V35" s="896"/>
      <c r="W35" s="49"/>
      <c r="X35" s="896"/>
      <c r="Y35" s="49"/>
      <c r="Z35" s="896"/>
      <c r="AA35" s="49"/>
      <c r="AB35" s="896"/>
      <c r="AC35" s="49"/>
      <c r="AD35" s="896"/>
      <c r="AE35" s="49"/>
      <c r="AF35" s="896"/>
      <c r="AG35" s="50"/>
      <c r="AH35" s="859"/>
      <c r="AI35" s="859"/>
      <c r="AJ35" s="887"/>
      <c r="AK35" s="103">
        <f t="shared" si="45"/>
        <v>0</v>
      </c>
      <c r="AL35" s="51"/>
      <c r="AM35" s="52"/>
      <c r="AN35" s="52"/>
      <c r="AO35" s="52"/>
      <c r="AP35" s="52"/>
      <c r="AQ35" s="52"/>
      <c r="AR35" s="53">
        <f t="shared" si="46"/>
        <v>0</v>
      </c>
      <c r="AS35" s="54"/>
      <c r="AT35" s="52"/>
      <c r="AU35" s="53">
        <f t="shared" si="47"/>
        <v>0</v>
      </c>
      <c r="AV35" s="54"/>
      <c r="AW35" s="52"/>
      <c r="AX35" s="52"/>
      <c r="AY35" s="52"/>
      <c r="AZ35" s="55"/>
      <c r="BA35" s="56"/>
      <c r="BB35" s="56"/>
      <c r="BC35" s="57"/>
    </row>
    <row r="36" spans="1:55" ht="17.25" hidden="1" customHeight="1" x14ac:dyDescent="0.2">
      <c r="A36" s="961"/>
      <c r="B36" s="963"/>
      <c r="C36" s="966"/>
      <c r="D36" s="975"/>
      <c r="E36" s="979"/>
      <c r="F36" s="972"/>
      <c r="G36" s="999"/>
      <c r="H36" s="981"/>
      <c r="I36" s="986"/>
      <c r="J36" s="987"/>
      <c r="K36" s="1002"/>
      <c r="L36" s="996"/>
      <c r="M36" s="174"/>
      <c r="N36" s="175"/>
      <c r="O36" s="176"/>
      <c r="P36" s="46"/>
      <c r="Q36" s="47"/>
      <c r="R36" s="1018"/>
      <c r="S36" s="48"/>
      <c r="T36" s="896"/>
      <c r="U36" s="49"/>
      <c r="V36" s="896"/>
      <c r="W36" s="49"/>
      <c r="X36" s="896"/>
      <c r="Y36" s="49"/>
      <c r="Z36" s="896"/>
      <c r="AA36" s="49"/>
      <c r="AB36" s="896"/>
      <c r="AC36" s="49"/>
      <c r="AD36" s="896"/>
      <c r="AE36" s="49"/>
      <c r="AF36" s="896"/>
      <c r="AG36" s="50"/>
      <c r="AH36" s="859"/>
      <c r="AI36" s="859"/>
      <c r="AJ36" s="887"/>
      <c r="AK36" s="103">
        <f t="shared" si="45"/>
        <v>0</v>
      </c>
      <c r="AL36" s="51"/>
      <c r="AM36" s="52"/>
      <c r="AN36" s="52"/>
      <c r="AO36" s="52"/>
      <c r="AP36" s="52"/>
      <c r="AQ36" s="52"/>
      <c r="AR36" s="53">
        <f t="shared" si="46"/>
        <v>0</v>
      </c>
      <c r="AS36" s="54"/>
      <c r="AT36" s="52"/>
      <c r="AU36" s="53">
        <f t="shared" si="47"/>
        <v>0</v>
      </c>
      <c r="AV36" s="54"/>
      <c r="AW36" s="52"/>
      <c r="AX36" s="52"/>
      <c r="AY36" s="52"/>
      <c r="AZ36" s="55"/>
      <c r="BA36" s="56"/>
      <c r="BB36" s="56"/>
      <c r="BC36" s="57"/>
    </row>
    <row r="37" spans="1:55" ht="17.25" hidden="1" customHeight="1" x14ac:dyDescent="0.2">
      <c r="A37" s="961"/>
      <c r="B37" s="963"/>
      <c r="C37" s="966"/>
      <c r="D37" s="975"/>
      <c r="E37" s="979"/>
      <c r="F37" s="972"/>
      <c r="G37" s="999"/>
      <c r="H37" s="981"/>
      <c r="I37" s="986"/>
      <c r="J37" s="987"/>
      <c r="K37" s="1002"/>
      <c r="L37" s="996"/>
      <c r="M37" s="174"/>
      <c r="N37" s="175"/>
      <c r="O37" s="176"/>
      <c r="P37" s="46"/>
      <c r="Q37" s="47"/>
      <c r="R37" s="1018"/>
      <c r="S37" s="48"/>
      <c r="T37" s="896"/>
      <c r="U37" s="49"/>
      <c r="V37" s="896"/>
      <c r="W37" s="49"/>
      <c r="X37" s="896"/>
      <c r="Y37" s="49"/>
      <c r="Z37" s="896"/>
      <c r="AA37" s="49"/>
      <c r="AB37" s="896"/>
      <c r="AC37" s="49"/>
      <c r="AD37" s="896"/>
      <c r="AE37" s="49"/>
      <c r="AF37" s="896"/>
      <c r="AG37" s="50"/>
      <c r="AH37" s="859"/>
      <c r="AI37" s="859"/>
      <c r="AJ37" s="887"/>
      <c r="AK37" s="103">
        <f t="shared" si="45"/>
        <v>0</v>
      </c>
      <c r="AL37" s="51"/>
      <c r="AM37" s="52"/>
      <c r="AN37" s="52"/>
      <c r="AO37" s="52"/>
      <c r="AP37" s="52"/>
      <c r="AQ37" s="52"/>
      <c r="AR37" s="53">
        <f t="shared" si="46"/>
        <v>0</v>
      </c>
      <c r="AS37" s="54"/>
      <c r="AT37" s="52"/>
      <c r="AU37" s="53">
        <f t="shared" si="47"/>
        <v>0</v>
      </c>
      <c r="AV37" s="54"/>
      <c r="AW37" s="52"/>
      <c r="AX37" s="52"/>
      <c r="AY37" s="52"/>
      <c r="AZ37" s="55"/>
      <c r="BA37" s="56"/>
      <c r="BB37" s="56"/>
      <c r="BC37" s="57"/>
    </row>
    <row r="38" spans="1:55" ht="17.25" hidden="1" customHeight="1" x14ac:dyDescent="0.2">
      <c r="A38" s="961"/>
      <c r="B38" s="963"/>
      <c r="C38" s="966"/>
      <c r="D38" s="975"/>
      <c r="E38" s="979"/>
      <c r="F38" s="972"/>
      <c r="G38" s="999"/>
      <c r="H38" s="981"/>
      <c r="I38" s="986"/>
      <c r="J38" s="987"/>
      <c r="K38" s="1002"/>
      <c r="L38" s="996"/>
      <c r="M38" s="174"/>
      <c r="N38" s="175"/>
      <c r="O38" s="176"/>
      <c r="P38" s="46"/>
      <c r="Q38" s="47"/>
      <c r="R38" s="1018"/>
      <c r="S38" s="48"/>
      <c r="T38" s="896"/>
      <c r="U38" s="49"/>
      <c r="V38" s="896"/>
      <c r="W38" s="49"/>
      <c r="X38" s="896"/>
      <c r="Y38" s="49"/>
      <c r="Z38" s="896"/>
      <c r="AA38" s="49"/>
      <c r="AB38" s="896"/>
      <c r="AC38" s="49"/>
      <c r="AD38" s="896"/>
      <c r="AE38" s="49"/>
      <c r="AF38" s="896"/>
      <c r="AG38" s="50"/>
      <c r="AH38" s="859"/>
      <c r="AI38" s="859"/>
      <c r="AJ38" s="887"/>
      <c r="AK38" s="103">
        <f t="shared" si="45"/>
        <v>0</v>
      </c>
      <c r="AL38" s="51"/>
      <c r="AM38" s="52"/>
      <c r="AN38" s="52"/>
      <c r="AO38" s="52"/>
      <c r="AP38" s="52"/>
      <c r="AQ38" s="52"/>
      <c r="AR38" s="53">
        <f t="shared" si="46"/>
        <v>0</v>
      </c>
      <c r="AS38" s="54"/>
      <c r="AT38" s="52"/>
      <c r="AU38" s="53">
        <f t="shared" si="47"/>
        <v>0</v>
      </c>
      <c r="AV38" s="54"/>
      <c r="AW38" s="52"/>
      <c r="AX38" s="52"/>
      <c r="AY38" s="52"/>
      <c r="AZ38" s="55"/>
      <c r="BA38" s="56"/>
      <c r="BB38" s="56"/>
      <c r="BC38" s="57"/>
    </row>
    <row r="39" spans="1:55" ht="17.25" hidden="1" customHeight="1" x14ac:dyDescent="0.2">
      <c r="A39" s="961"/>
      <c r="B39" s="964"/>
      <c r="C39" s="967"/>
      <c r="D39" s="976"/>
      <c r="E39" s="979"/>
      <c r="F39" s="973"/>
      <c r="G39" s="1000"/>
      <c r="H39" s="982"/>
      <c r="I39" s="986"/>
      <c r="J39" s="987"/>
      <c r="K39" s="1003"/>
      <c r="L39" s="996"/>
      <c r="M39" s="177"/>
      <c r="N39" s="178"/>
      <c r="O39" s="179"/>
      <c r="P39" s="106"/>
      <c r="Q39" s="107"/>
      <c r="R39" s="1018"/>
      <c r="S39" s="108"/>
      <c r="T39" s="896"/>
      <c r="U39" s="109"/>
      <c r="V39" s="896"/>
      <c r="W39" s="109"/>
      <c r="X39" s="896"/>
      <c r="Y39" s="109"/>
      <c r="Z39" s="896"/>
      <c r="AA39" s="109"/>
      <c r="AB39" s="896"/>
      <c r="AC39" s="109"/>
      <c r="AD39" s="896"/>
      <c r="AE39" s="109"/>
      <c r="AF39" s="896"/>
      <c r="AG39" s="110"/>
      <c r="AH39" s="859"/>
      <c r="AI39" s="859"/>
      <c r="AJ39" s="888"/>
      <c r="AK39" s="103">
        <f t="shared" si="45"/>
        <v>0</v>
      </c>
      <c r="AL39" s="111"/>
      <c r="AM39" s="112"/>
      <c r="AN39" s="112"/>
      <c r="AO39" s="112"/>
      <c r="AP39" s="112"/>
      <c r="AQ39" s="112"/>
      <c r="AR39" s="53">
        <f t="shared" si="46"/>
        <v>0</v>
      </c>
      <c r="AS39" s="113"/>
      <c r="AT39" s="112"/>
      <c r="AU39" s="53">
        <f>SUM(AS39:AT39)</f>
        <v>0</v>
      </c>
      <c r="AV39" s="113"/>
      <c r="AW39" s="112"/>
      <c r="AX39" s="112"/>
      <c r="AY39" s="112"/>
      <c r="AZ39" s="114"/>
      <c r="BA39" s="115"/>
      <c r="BB39" s="115"/>
      <c r="BC39" s="116"/>
    </row>
    <row r="40" spans="1:55" ht="9.9499999999999993" hidden="1" customHeight="1" thickBot="1" x14ac:dyDescent="0.25">
      <c r="A40" s="962"/>
      <c r="B40" s="965"/>
      <c r="C40" s="968"/>
      <c r="D40" s="977"/>
      <c r="E40" s="980"/>
      <c r="F40" s="974"/>
      <c r="G40" s="1001"/>
      <c r="H40" s="983"/>
      <c r="I40" s="988"/>
      <c r="J40" s="989"/>
      <c r="K40" s="1004"/>
      <c r="L40" s="997"/>
      <c r="M40" s="180"/>
      <c r="N40" s="181"/>
      <c r="O40" s="182"/>
      <c r="P40" s="117"/>
      <c r="Q40" s="117"/>
      <c r="R40" s="1019"/>
      <c r="S40" s="183"/>
      <c r="T40" s="897"/>
      <c r="U40" s="184"/>
      <c r="V40" s="897"/>
      <c r="W40" s="184"/>
      <c r="X40" s="897"/>
      <c r="Y40" s="184"/>
      <c r="Z40" s="897"/>
      <c r="AA40" s="184"/>
      <c r="AB40" s="897"/>
      <c r="AC40" s="184"/>
      <c r="AD40" s="897"/>
      <c r="AE40" s="184"/>
      <c r="AF40" s="897"/>
      <c r="AG40" s="185"/>
      <c r="AH40" s="860"/>
      <c r="AI40" s="860"/>
      <c r="AJ40" s="118"/>
      <c r="AK40" s="119"/>
      <c r="AL40" s="186"/>
      <c r="AM40" s="187"/>
      <c r="AN40" s="187"/>
      <c r="AO40" s="187"/>
      <c r="AP40" s="187"/>
      <c r="AQ40" s="187"/>
      <c r="AR40" s="120"/>
      <c r="AS40" s="188"/>
      <c r="AT40" s="187"/>
      <c r="AU40" s="120"/>
      <c r="AV40" s="188"/>
      <c r="AW40" s="187"/>
      <c r="AX40" s="187"/>
      <c r="AY40" s="187"/>
      <c r="AZ40" s="189"/>
      <c r="BA40" s="190"/>
      <c r="BB40" s="190"/>
      <c r="BC40" s="191"/>
    </row>
    <row r="41" spans="1:55" ht="6" hidden="1" customHeight="1" x14ac:dyDescent="0.2">
      <c r="A41" s="156"/>
      <c r="B41" s="192"/>
      <c r="C41" s="192"/>
      <c r="D41" s="192"/>
      <c r="E41" s="192"/>
      <c r="F41" s="192"/>
      <c r="G41" s="192"/>
      <c r="H41" s="192"/>
      <c r="I41" s="998"/>
      <c r="J41" s="998"/>
      <c r="K41" s="192"/>
      <c r="L41" s="192"/>
      <c r="M41" s="192"/>
      <c r="N41" s="192"/>
      <c r="O41" s="192"/>
      <c r="P41" s="192"/>
      <c r="Q41" s="192"/>
      <c r="R41" s="192"/>
      <c r="S41" s="192"/>
      <c r="T41" s="192"/>
      <c r="U41" s="192"/>
      <c r="V41" s="192"/>
      <c r="W41" s="192"/>
      <c r="X41" s="192"/>
      <c r="Y41" s="192"/>
      <c r="Z41" s="192"/>
      <c r="AA41" s="192"/>
      <c r="AB41" s="192"/>
      <c r="AC41" s="192"/>
      <c r="AD41" s="192"/>
      <c r="AE41" s="192"/>
      <c r="AF41" s="192"/>
      <c r="AG41" s="192"/>
      <c r="AH41" s="192"/>
      <c r="AI41" s="192"/>
      <c r="AJ41" s="192"/>
      <c r="AK41" s="193"/>
      <c r="AL41" s="193"/>
      <c r="AM41" s="193"/>
      <c r="AN41" s="193"/>
      <c r="AO41" s="193"/>
      <c r="AP41" s="193"/>
      <c r="AQ41" s="194"/>
      <c r="AR41" s="193"/>
      <c r="AS41" s="193"/>
      <c r="AT41" s="193"/>
      <c r="AU41" s="193"/>
      <c r="AV41" s="193"/>
      <c r="AW41" s="193"/>
      <c r="AX41" s="193"/>
      <c r="AY41" s="193"/>
      <c r="AZ41" s="193"/>
      <c r="BA41" s="193"/>
      <c r="BB41" s="193"/>
      <c r="BC41" s="156"/>
    </row>
    <row r="42" spans="1:55" ht="72" hidden="1" customHeight="1" x14ac:dyDescent="0.2">
      <c r="A42" s="960">
        <v>4</v>
      </c>
      <c r="B42" s="161" t="s">
        <v>1704</v>
      </c>
      <c r="C42" s="162" t="s">
        <v>1705</v>
      </c>
      <c r="D42" s="163" t="s">
        <v>21</v>
      </c>
      <c r="E42" s="163" t="s">
        <v>1890</v>
      </c>
      <c r="F42" s="162" t="s">
        <v>1706</v>
      </c>
      <c r="G42" s="164" t="s">
        <v>1678</v>
      </c>
      <c r="H42" s="164" t="s">
        <v>1679</v>
      </c>
      <c r="I42" s="165" t="s">
        <v>1906</v>
      </c>
      <c r="J42" s="166">
        <f>+$N$3</f>
        <v>2019</v>
      </c>
      <c r="K42" s="164" t="s">
        <v>1923</v>
      </c>
      <c r="L42" s="165" t="s">
        <v>1924</v>
      </c>
      <c r="M42" s="162" t="s">
        <v>1707</v>
      </c>
      <c r="N42" s="162" t="s">
        <v>1708</v>
      </c>
      <c r="O42" s="162" t="s">
        <v>1709</v>
      </c>
      <c r="P42" s="162" t="s">
        <v>1710</v>
      </c>
      <c r="Q42" s="162" t="s">
        <v>1711</v>
      </c>
      <c r="R42" s="167">
        <f t="shared" ref="R42" si="48">SUM(R43:R49)</f>
        <v>0</v>
      </c>
      <c r="S42" s="168">
        <f t="shared" ref="S42" si="49">SUM(S43:S49)</f>
        <v>0</v>
      </c>
      <c r="T42" s="169">
        <f t="shared" ref="T42" si="50">SUM(T43:T49)</f>
        <v>0</v>
      </c>
      <c r="U42" s="170">
        <f t="shared" ref="U42" si="51">SUM(U43:U49)</f>
        <v>0</v>
      </c>
      <c r="V42" s="169">
        <f t="shared" ref="V42" si="52">SUM(V43:V49)</f>
        <v>0</v>
      </c>
      <c r="W42" s="170">
        <f t="shared" ref="W42" si="53">SUM(W43:W49)</f>
        <v>0</v>
      </c>
      <c r="X42" s="169">
        <f t="shared" ref="X42" si="54">SUM(X43:X49)</f>
        <v>0</v>
      </c>
      <c r="Y42" s="170">
        <f t="shared" ref="Y42" si="55">SUM(Y43:Y49)</f>
        <v>0</v>
      </c>
      <c r="Z42" s="169">
        <f t="shared" ref="Z42" si="56">SUM(Z43:Z49)</f>
        <v>0</v>
      </c>
      <c r="AA42" s="170">
        <f t="shared" ref="AA42" si="57">SUM(AA43:AA49)</f>
        <v>0</v>
      </c>
      <c r="AB42" s="169">
        <f t="shared" ref="AB42" si="58">SUM(AB43:AB49)</f>
        <v>0</v>
      </c>
      <c r="AC42" s="170">
        <f t="shared" ref="AC42" si="59">SUM(AC43:AC49)</f>
        <v>0</v>
      </c>
      <c r="AD42" s="169">
        <f t="shared" ref="AD42" si="60">SUM(AD43:AD49)</f>
        <v>0</v>
      </c>
      <c r="AE42" s="170">
        <f t="shared" ref="AE42" si="61">SUM(AE43:AE49)</f>
        <v>0</v>
      </c>
      <c r="AF42" s="169">
        <f t="shared" ref="AF42" si="62">SUM(AF43:AF49)</f>
        <v>0</v>
      </c>
      <c r="AG42" s="171">
        <f t="shared" ref="AG42" si="63">SUM(AG43:AG49)</f>
        <v>0</v>
      </c>
      <c r="AH42" s="857"/>
      <c r="AI42" s="857"/>
      <c r="AJ42" s="172">
        <f t="shared" ref="AJ42" si="64">SUM(AJ43:AJ49)</f>
        <v>0</v>
      </c>
      <c r="AK42" s="173">
        <f t="shared" ref="AK42" si="65">SUM(AK43:AK49)</f>
        <v>0</v>
      </c>
      <c r="AL42" s="41">
        <f t="shared" ref="AL42" si="66">SUM(AL43:AL49)</f>
        <v>0</v>
      </c>
      <c r="AM42" s="42">
        <f t="shared" ref="AM42" si="67">SUM(AM43:AM49)</f>
        <v>0</v>
      </c>
      <c r="AN42" s="42">
        <f t="shared" ref="AN42" si="68">SUM(AN43:AN49)</f>
        <v>0</v>
      </c>
      <c r="AO42" s="42">
        <f t="shared" ref="AO42" si="69">SUM(AO43:AO49)</f>
        <v>0</v>
      </c>
      <c r="AP42" s="42">
        <f t="shared" ref="AP42" si="70">SUM(AP43:AP49)</f>
        <v>0</v>
      </c>
      <c r="AQ42" s="42">
        <f t="shared" ref="AQ42" si="71">SUM(AQ43:AQ49)</f>
        <v>0</v>
      </c>
      <c r="AR42" s="43">
        <f t="shared" ref="AR42" si="72">SUM(AR43:AR49)</f>
        <v>0</v>
      </c>
      <c r="AS42" s="104">
        <f t="shared" ref="AS42" si="73">SUM(AS43:AS49)</f>
        <v>0</v>
      </c>
      <c r="AT42" s="42">
        <f t="shared" ref="AT42" si="74">SUM(AT43:AT49)</f>
        <v>0</v>
      </c>
      <c r="AU42" s="43">
        <f t="shared" ref="AU42" si="75">SUM(AU43:AU49)</f>
        <v>0</v>
      </c>
      <c r="AV42" s="104">
        <f t="shared" ref="AV42" si="76">SUM(AV43:AV49)</f>
        <v>0</v>
      </c>
      <c r="AW42" s="42">
        <f t="shared" ref="AW42" si="77">SUM(AW43:AW49)</f>
        <v>0</v>
      </c>
      <c r="AX42" s="42">
        <f t="shared" ref="AX42" si="78">SUM(AX43:AX49)</f>
        <v>0</v>
      </c>
      <c r="AY42" s="42">
        <f t="shared" ref="AY42" si="79">SUM(AY43:AY49)</f>
        <v>0</v>
      </c>
      <c r="AZ42" s="105">
        <f t="shared" ref="AZ42" si="80">SUM(AZ43:AZ49)</f>
        <v>0</v>
      </c>
      <c r="BA42" s="44" t="s">
        <v>1684</v>
      </c>
      <c r="BB42" s="44" t="s">
        <v>1685</v>
      </c>
      <c r="BC42" s="45" t="s">
        <v>1686</v>
      </c>
    </row>
    <row r="43" spans="1:55" ht="17.25" hidden="1" customHeight="1" x14ac:dyDescent="0.2">
      <c r="A43" s="961"/>
      <c r="B43" s="963" t="str">
        <f>VLOOKUP($D$9,'PROYECTOS REGISTRADOS'!$A$2:$D$82,4,0)</f>
        <v>Implementación del Plan de Medios en el Municipio Tocancipá, Cundinamarca, Centro Oriente</v>
      </c>
      <c r="C43" s="966" t="str">
        <f>VLOOKUP($D$9,'PROYECTOS REGISTRADOS'!$A$2:$D$82,3,0)</f>
        <v>2016-25817-0004</v>
      </c>
      <c r="D43" s="975"/>
      <c r="E43" s="978" t="str">
        <f>IF(D43=0,"0-0",(VLOOKUP(D43,'CONSOLIDADO PLAN DESARROLLO'!$EL$9:$ET$304,2,0)))</f>
        <v>0-0</v>
      </c>
      <c r="F43" s="972" t="str">
        <f>IF(D43=0,"0-0",(VLOOKUP(D43,'CONSOLIDADO PLAN DESARROLLO'!$EL$9:$ET$304,3,0)))</f>
        <v>0-0</v>
      </c>
      <c r="G43" s="999" t="str">
        <f>IF(D43=0,"0-0",(VLOOKUP(D43,'CONSOLIDADO PLAN DESARROLLO'!$EL$9:$ET$304,4,0)))</f>
        <v>0-0</v>
      </c>
      <c r="H43" s="981" t="str">
        <f>IF(D43=0,"0-0",(VLOOKUP(D43,'CONSOLIDADO PLAN DESARROLLO'!$EL$9:$ET$304,5,0)))</f>
        <v>0-0</v>
      </c>
      <c r="I43" s="984" t="str">
        <f>IF(D43=0,"0-0",(VLOOKUP(D43,'CONSOLIDADO PLAN DESARROLLO'!$EL$9:$ET$304,$R$3,0)))</f>
        <v>0-0</v>
      </c>
      <c r="J43" s="985"/>
      <c r="K43" s="1002"/>
      <c r="L43" s="995"/>
      <c r="M43" s="174"/>
      <c r="N43" s="175"/>
      <c r="O43" s="176"/>
      <c r="P43" s="46"/>
      <c r="Q43" s="47"/>
      <c r="R43" s="1017"/>
      <c r="S43" s="48"/>
      <c r="T43" s="895"/>
      <c r="U43" s="49"/>
      <c r="V43" s="895"/>
      <c r="W43" s="49"/>
      <c r="X43" s="895"/>
      <c r="Y43" s="49"/>
      <c r="Z43" s="895"/>
      <c r="AA43" s="49"/>
      <c r="AB43" s="895"/>
      <c r="AC43" s="49"/>
      <c r="AD43" s="895"/>
      <c r="AE43" s="49"/>
      <c r="AF43" s="895"/>
      <c r="AG43" s="50"/>
      <c r="AH43" s="858"/>
      <c r="AI43" s="858"/>
      <c r="AJ43" s="886">
        <f>+R43+T43+V43+X43+Z43+AB43+AD43+AF43</f>
        <v>0</v>
      </c>
      <c r="AK43" s="103">
        <f t="shared" ref="AK43:AK48" si="81">AC43+AE43+AG43+S43+U43+W43+Y43+AA43</f>
        <v>0</v>
      </c>
      <c r="AL43" s="51"/>
      <c r="AM43" s="52"/>
      <c r="AN43" s="52"/>
      <c r="AO43" s="52"/>
      <c r="AP43" s="52"/>
      <c r="AQ43" s="52"/>
      <c r="AR43" s="53">
        <f t="shared" ref="AR43:AR48" si="82">SUM(AL43:AQ43)</f>
        <v>0</v>
      </c>
      <c r="AS43" s="54"/>
      <c r="AT43" s="52"/>
      <c r="AU43" s="53">
        <f t="shared" ref="AU43:AU47" si="83">SUM(AS43:AT43)</f>
        <v>0</v>
      </c>
      <c r="AV43" s="54"/>
      <c r="AW43" s="52"/>
      <c r="AX43" s="52"/>
      <c r="AY43" s="52"/>
      <c r="AZ43" s="55"/>
      <c r="BA43" s="56"/>
      <c r="BB43" s="56"/>
      <c r="BC43" s="57"/>
    </row>
    <row r="44" spans="1:55" ht="17.25" hidden="1" customHeight="1" x14ac:dyDescent="0.2">
      <c r="A44" s="961"/>
      <c r="B44" s="963"/>
      <c r="C44" s="966"/>
      <c r="D44" s="975"/>
      <c r="E44" s="979"/>
      <c r="F44" s="972"/>
      <c r="G44" s="999"/>
      <c r="H44" s="981"/>
      <c r="I44" s="986"/>
      <c r="J44" s="987"/>
      <c r="K44" s="1002"/>
      <c r="L44" s="996"/>
      <c r="M44" s="174"/>
      <c r="N44" s="175"/>
      <c r="O44" s="176"/>
      <c r="P44" s="46"/>
      <c r="Q44" s="47"/>
      <c r="R44" s="1018"/>
      <c r="S44" s="48"/>
      <c r="T44" s="896"/>
      <c r="U44" s="49"/>
      <c r="V44" s="896"/>
      <c r="W44" s="49"/>
      <c r="X44" s="896"/>
      <c r="Y44" s="49"/>
      <c r="Z44" s="896"/>
      <c r="AA44" s="49"/>
      <c r="AB44" s="896"/>
      <c r="AC44" s="49"/>
      <c r="AD44" s="896"/>
      <c r="AE44" s="49"/>
      <c r="AF44" s="896"/>
      <c r="AG44" s="50"/>
      <c r="AH44" s="859"/>
      <c r="AI44" s="859"/>
      <c r="AJ44" s="887"/>
      <c r="AK44" s="103">
        <f t="shared" si="81"/>
        <v>0</v>
      </c>
      <c r="AL44" s="51"/>
      <c r="AM44" s="52"/>
      <c r="AN44" s="52"/>
      <c r="AO44" s="52"/>
      <c r="AP44" s="52"/>
      <c r="AQ44" s="52"/>
      <c r="AR44" s="53">
        <f t="shared" si="82"/>
        <v>0</v>
      </c>
      <c r="AS44" s="54"/>
      <c r="AT44" s="52"/>
      <c r="AU44" s="53">
        <f t="shared" si="83"/>
        <v>0</v>
      </c>
      <c r="AV44" s="54"/>
      <c r="AW44" s="52"/>
      <c r="AX44" s="52"/>
      <c r="AY44" s="52"/>
      <c r="AZ44" s="55"/>
      <c r="BA44" s="56"/>
      <c r="BB44" s="56"/>
      <c r="BC44" s="57"/>
    </row>
    <row r="45" spans="1:55" ht="17.25" hidden="1" customHeight="1" x14ac:dyDescent="0.2">
      <c r="A45" s="961"/>
      <c r="B45" s="963"/>
      <c r="C45" s="966"/>
      <c r="D45" s="975"/>
      <c r="E45" s="979"/>
      <c r="F45" s="972"/>
      <c r="G45" s="999"/>
      <c r="H45" s="981"/>
      <c r="I45" s="986"/>
      <c r="J45" s="987"/>
      <c r="K45" s="1002"/>
      <c r="L45" s="996"/>
      <c r="M45" s="174"/>
      <c r="N45" s="175"/>
      <c r="O45" s="176"/>
      <c r="P45" s="46"/>
      <c r="Q45" s="47"/>
      <c r="R45" s="1018"/>
      <c r="S45" s="48"/>
      <c r="T45" s="896"/>
      <c r="U45" s="49"/>
      <c r="V45" s="896"/>
      <c r="W45" s="49"/>
      <c r="X45" s="896"/>
      <c r="Y45" s="49"/>
      <c r="Z45" s="896"/>
      <c r="AA45" s="49"/>
      <c r="AB45" s="896"/>
      <c r="AC45" s="49"/>
      <c r="AD45" s="896"/>
      <c r="AE45" s="49"/>
      <c r="AF45" s="896"/>
      <c r="AG45" s="50"/>
      <c r="AH45" s="859"/>
      <c r="AI45" s="859"/>
      <c r="AJ45" s="887"/>
      <c r="AK45" s="103">
        <f t="shared" si="81"/>
        <v>0</v>
      </c>
      <c r="AL45" s="51"/>
      <c r="AM45" s="52"/>
      <c r="AN45" s="52"/>
      <c r="AO45" s="52"/>
      <c r="AP45" s="52"/>
      <c r="AQ45" s="52"/>
      <c r="AR45" s="53">
        <f t="shared" si="82"/>
        <v>0</v>
      </c>
      <c r="AS45" s="54"/>
      <c r="AT45" s="52"/>
      <c r="AU45" s="53">
        <f t="shared" si="83"/>
        <v>0</v>
      </c>
      <c r="AV45" s="54"/>
      <c r="AW45" s="52"/>
      <c r="AX45" s="52"/>
      <c r="AY45" s="52"/>
      <c r="AZ45" s="55"/>
      <c r="BA45" s="56"/>
      <c r="BB45" s="56"/>
      <c r="BC45" s="57"/>
    </row>
    <row r="46" spans="1:55" ht="17.25" hidden="1" customHeight="1" x14ac:dyDescent="0.2">
      <c r="A46" s="961"/>
      <c r="B46" s="963"/>
      <c r="C46" s="966"/>
      <c r="D46" s="975"/>
      <c r="E46" s="979"/>
      <c r="F46" s="972"/>
      <c r="G46" s="999"/>
      <c r="H46" s="981"/>
      <c r="I46" s="986"/>
      <c r="J46" s="987"/>
      <c r="K46" s="1002"/>
      <c r="L46" s="996"/>
      <c r="M46" s="174"/>
      <c r="N46" s="175"/>
      <c r="O46" s="176"/>
      <c r="P46" s="46"/>
      <c r="Q46" s="47"/>
      <c r="R46" s="1018"/>
      <c r="S46" s="48"/>
      <c r="T46" s="896"/>
      <c r="U46" s="49"/>
      <c r="V46" s="896"/>
      <c r="W46" s="49"/>
      <c r="X46" s="896"/>
      <c r="Y46" s="49"/>
      <c r="Z46" s="896"/>
      <c r="AA46" s="49"/>
      <c r="AB46" s="896"/>
      <c r="AC46" s="49"/>
      <c r="AD46" s="896"/>
      <c r="AE46" s="49"/>
      <c r="AF46" s="896"/>
      <c r="AG46" s="50"/>
      <c r="AH46" s="859"/>
      <c r="AI46" s="859"/>
      <c r="AJ46" s="887"/>
      <c r="AK46" s="103">
        <f t="shared" si="81"/>
        <v>0</v>
      </c>
      <c r="AL46" s="51"/>
      <c r="AM46" s="52"/>
      <c r="AN46" s="52"/>
      <c r="AO46" s="52"/>
      <c r="AP46" s="52"/>
      <c r="AQ46" s="52"/>
      <c r="AR46" s="53">
        <f t="shared" si="82"/>
        <v>0</v>
      </c>
      <c r="AS46" s="54"/>
      <c r="AT46" s="52"/>
      <c r="AU46" s="53">
        <f t="shared" si="83"/>
        <v>0</v>
      </c>
      <c r="AV46" s="54"/>
      <c r="AW46" s="52"/>
      <c r="AX46" s="52"/>
      <c r="AY46" s="52"/>
      <c r="AZ46" s="55"/>
      <c r="BA46" s="56"/>
      <c r="BB46" s="56"/>
      <c r="BC46" s="57"/>
    </row>
    <row r="47" spans="1:55" ht="17.25" hidden="1" customHeight="1" x14ac:dyDescent="0.2">
      <c r="A47" s="961"/>
      <c r="B47" s="963"/>
      <c r="C47" s="966"/>
      <c r="D47" s="975"/>
      <c r="E47" s="979"/>
      <c r="F47" s="972"/>
      <c r="G47" s="999"/>
      <c r="H47" s="981"/>
      <c r="I47" s="986"/>
      <c r="J47" s="987"/>
      <c r="K47" s="1002"/>
      <c r="L47" s="996"/>
      <c r="M47" s="174"/>
      <c r="N47" s="175"/>
      <c r="O47" s="176"/>
      <c r="P47" s="46"/>
      <c r="Q47" s="47"/>
      <c r="R47" s="1018"/>
      <c r="S47" s="48"/>
      <c r="T47" s="896"/>
      <c r="U47" s="49"/>
      <c r="V47" s="896"/>
      <c r="W47" s="49"/>
      <c r="X47" s="896"/>
      <c r="Y47" s="49"/>
      <c r="Z47" s="896"/>
      <c r="AA47" s="49"/>
      <c r="AB47" s="896"/>
      <c r="AC47" s="49"/>
      <c r="AD47" s="896"/>
      <c r="AE47" s="49"/>
      <c r="AF47" s="896"/>
      <c r="AG47" s="50"/>
      <c r="AH47" s="859"/>
      <c r="AI47" s="859"/>
      <c r="AJ47" s="887"/>
      <c r="AK47" s="103">
        <f t="shared" si="81"/>
        <v>0</v>
      </c>
      <c r="AL47" s="51"/>
      <c r="AM47" s="52"/>
      <c r="AN47" s="52"/>
      <c r="AO47" s="52"/>
      <c r="AP47" s="52"/>
      <c r="AQ47" s="52"/>
      <c r="AR47" s="53">
        <f t="shared" si="82"/>
        <v>0</v>
      </c>
      <c r="AS47" s="54"/>
      <c r="AT47" s="52"/>
      <c r="AU47" s="53">
        <f t="shared" si="83"/>
        <v>0</v>
      </c>
      <c r="AV47" s="54"/>
      <c r="AW47" s="52"/>
      <c r="AX47" s="52"/>
      <c r="AY47" s="52"/>
      <c r="AZ47" s="55"/>
      <c r="BA47" s="56"/>
      <c r="BB47" s="56"/>
      <c r="BC47" s="57"/>
    </row>
    <row r="48" spans="1:55" ht="17.25" hidden="1" customHeight="1" x14ac:dyDescent="0.2">
      <c r="A48" s="961"/>
      <c r="B48" s="964"/>
      <c r="C48" s="967"/>
      <c r="D48" s="976"/>
      <c r="E48" s="979"/>
      <c r="F48" s="973"/>
      <c r="G48" s="1000"/>
      <c r="H48" s="982"/>
      <c r="I48" s="986"/>
      <c r="J48" s="987"/>
      <c r="K48" s="1003"/>
      <c r="L48" s="996"/>
      <c r="M48" s="177"/>
      <c r="N48" s="178"/>
      <c r="O48" s="179"/>
      <c r="P48" s="106"/>
      <c r="Q48" s="107"/>
      <c r="R48" s="1018"/>
      <c r="S48" s="108"/>
      <c r="T48" s="896"/>
      <c r="U48" s="109"/>
      <c r="V48" s="896"/>
      <c r="W48" s="109"/>
      <c r="X48" s="896"/>
      <c r="Y48" s="109"/>
      <c r="Z48" s="896"/>
      <c r="AA48" s="109"/>
      <c r="AB48" s="896"/>
      <c r="AC48" s="109"/>
      <c r="AD48" s="896"/>
      <c r="AE48" s="109"/>
      <c r="AF48" s="896"/>
      <c r="AG48" s="110"/>
      <c r="AH48" s="859"/>
      <c r="AI48" s="859"/>
      <c r="AJ48" s="888"/>
      <c r="AK48" s="103">
        <f t="shared" si="81"/>
        <v>0</v>
      </c>
      <c r="AL48" s="111"/>
      <c r="AM48" s="112"/>
      <c r="AN48" s="112"/>
      <c r="AO48" s="112"/>
      <c r="AP48" s="112"/>
      <c r="AQ48" s="112"/>
      <c r="AR48" s="53">
        <f t="shared" si="82"/>
        <v>0</v>
      </c>
      <c r="AS48" s="113"/>
      <c r="AT48" s="112"/>
      <c r="AU48" s="53">
        <f>SUM(AS48:AT48)</f>
        <v>0</v>
      </c>
      <c r="AV48" s="113"/>
      <c r="AW48" s="112"/>
      <c r="AX48" s="112"/>
      <c r="AY48" s="112"/>
      <c r="AZ48" s="114"/>
      <c r="BA48" s="115"/>
      <c r="BB48" s="115"/>
      <c r="BC48" s="116"/>
    </row>
    <row r="49" spans="1:55" ht="9.9499999999999993" hidden="1" customHeight="1" thickBot="1" x14ac:dyDescent="0.25">
      <c r="A49" s="962"/>
      <c r="B49" s="965"/>
      <c r="C49" s="968"/>
      <c r="D49" s="977"/>
      <c r="E49" s="980"/>
      <c r="F49" s="974"/>
      <c r="G49" s="1001"/>
      <c r="H49" s="983"/>
      <c r="I49" s="988"/>
      <c r="J49" s="989"/>
      <c r="K49" s="1004"/>
      <c r="L49" s="997"/>
      <c r="M49" s="180"/>
      <c r="N49" s="181"/>
      <c r="O49" s="182"/>
      <c r="P49" s="117"/>
      <c r="Q49" s="117"/>
      <c r="R49" s="1019"/>
      <c r="S49" s="183"/>
      <c r="T49" s="897"/>
      <c r="U49" s="184"/>
      <c r="V49" s="897"/>
      <c r="W49" s="184"/>
      <c r="X49" s="897"/>
      <c r="Y49" s="184"/>
      <c r="Z49" s="897"/>
      <c r="AA49" s="184"/>
      <c r="AB49" s="897"/>
      <c r="AC49" s="184"/>
      <c r="AD49" s="897"/>
      <c r="AE49" s="184"/>
      <c r="AF49" s="897"/>
      <c r="AG49" s="185"/>
      <c r="AH49" s="860"/>
      <c r="AI49" s="860"/>
      <c r="AJ49" s="118"/>
      <c r="AK49" s="119"/>
      <c r="AL49" s="186"/>
      <c r="AM49" s="187"/>
      <c r="AN49" s="187"/>
      <c r="AO49" s="187"/>
      <c r="AP49" s="187"/>
      <c r="AQ49" s="187"/>
      <c r="AR49" s="120"/>
      <c r="AS49" s="188"/>
      <c r="AT49" s="187"/>
      <c r="AU49" s="120"/>
      <c r="AV49" s="188"/>
      <c r="AW49" s="187"/>
      <c r="AX49" s="187"/>
      <c r="AY49" s="187"/>
      <c r="AZ49" s="189"/>
      <c r="BA49" s="190"/>
      <c r="BB49" s="190"/>
      <c r="BC49" s="191"/>
    </row>
    <row r="50" spans="1:55" ht="6" hidden="1" customHeight="1" x14ac:dyDescent="0.2">
      <c r="A50" s="156"/>
      <c r="B50" s="192"/>
      <c r="C50" s="192"/>
      <c r="D50" s="192"/>
      <c r="E50" s="192"/>
      <c r="F50" s="192"/>
      <c r="G50" s="192"/>
      <c r="H50" s="192"/>
      <c r="I50" s="998"/>
      <c r="J50" s="998"/>
      <c r="K50" s="192"/>
      <c r="L50" s="192"/>
      <c r="M50" s="192"/>
      <c r="N50" s="192"/>
      <c r="O50" s="192"/>
      <c r="P50" s="192"/>
      <c r="Q50" s="192"/>
      <c r="R50" s="192"/>
      <c r="S50" s="192"/>
      <c r="T50" s="192"/>
      <c r="U50" s="192"/>
      <c r="V50" s="192"/>
      <c r="W50" s="192"/>
      <c r="X50" s="192"/>
      <c r="Y50" s="192"/>
      <c r="Z50" s="192"/>
      <c r="AA50" s="192"/>
      <c r="AB50" s="192"/>
      <c r="AC50" s="192"/>
      <c r="AD50" s="192"/>
      <c r="AE50" s="192"/>
      <c r="AF50" s="192"/>
      <c r="AG50" s="192"/>
      <c r="AH50" s="192"/>
      <c r="AI50" s="192"/>
      <c r="AJ50" s="192"/>
      <c r="AK50" s="193"/>
      <c r="AL50" s="193"/>
      <c r="AM50" s="193"/>
      <c r="AN50" s="193"/>
      <c r="AO50" s="193"/>
      <c r="AP50" s="193"/>
      <c r="AQ50" s="194"/>
      <c r="AR50" s="193"/>
      <c r="AS50" s="193"/>
      <c r="AT50" s="193"/>
      <c r="AU50" s="193"/>
      <c r="AV50" s="193"/>
      <c r="AW50" s="193"/>
      <c r="AX50" s="193"/>
      <c r="AY50" s="193"/>
      <c r="AZ50" s="193"/>
      <c r="BA50" s="193"/>
      <c r="BB50" s="193"/>
      <c r="BC50" s="156"/>
    </row>
    <row r="51" spans="1:55" ht="72" hidden="1" customHeight="1" x14ac:dyDescent="0.2">
      <c r="A51" s="960">
        <v>5</v>
      </c>
      <c r="B51" s="161" t="s">
        <v>1704</v>
      </c>
      <c r="C51" s="162" t="s">
        <v>1705</v>
      </c>
      <c r="D51" s="163" t="s">
        <v>21</v>
      </c>
      <c r="E51" s="163" t="s">
        <v>1890</v>
      </c>
      <c r="F51" s="162" t="s">
        <v>1706</v>
      </c>
      <c r="G51" s="164" t="s">
        <v>1678</v>
      </c>
      <c r="H51" s="164" t="s">
        <v>1679</v>
      </c>
      <c r="I51" s="165" t="s">
        <v>1906</v>
      </c>
      <c r="J51" s="166">
        <f>+$N$3</f>
        <v>2019</v>
      </c>
      <c r="K51" s="164" t="s">
        <v>1923</v>
      </c>
      <c r="L51" s="165" t="s">
        <v>1924</v>
      </c>
      <c r="M51" s="162" t="s">
        <v>1707</v>
      </c>
      <c r="N51" s="162" t="s">
        <v>1708</v>
      </c>
      <c r="O51" s="162" t="s">
        <v>1709</v>
      </c>
      <c r="P51" s="162" t="s">
        <v>1710</v>
      </c>
      <c r="Q51" s="162" t="s">
        <v>1711</v>
      </c>
      <c r="R51" s="167">
        <f t="shared" ref="R51" si="84">SUM(R52:R58)</f>
        <v>0</v>
      </c>
      <c r="S51" s="168">
        <f t="shared" ref="S51" si="85">SUM(S52:S58)</f>
        <v>0</v>
      </c>
      <c r="T51" s="169">
        <f t="shared" ref="T51" si="86">SUM(T52:T58)</f>
        <v>0</v>
      </c>
      <c r="U51" s="170">
        <f t="shared" ref="U51" si="87">SUM(U52:U58)</f>
        <v>0</v>
      </c>
      <c r="V51" s="169">
        <f t="shared" ref="V51" si="88">SUM(V52:V58)</f>
        <v>0</v>
      </c>
      <c r="W51" s="170">
        <f t="shared" ref="W51" si="89">SUM(W52:W58)</f>
        <v>0</v>
      </c>
      <c r="X51" s="169">
        <f t="shared" ref="X51" si="90">SUM(X52:X58)</f>
        <v>0</v>
      </c>
      <c r="Y51" s="170">
        <f t="shared" ref="Y51" si="91">SUM(Y52:Y58)</f>
        <v>0</v>
      </c>
      <c r="Z51" s="169">
        <f t="shared" ref="Z51" si="92">SUM(Z52:Z58)</f>
        <v>0</v>
      </c>
      <c r="AA51" s="170">
        <f t="shared" ref="AA51" si="93">SUM(AA52:AA58)</f>
        <v>0</v>
      </c>
      <c r="AB51" s="169">
        <f t="shared" ref="AB51" si="94">SUM(AB52:AB58)</f>
        <v>0</v>
      </c>
      <c r="AC51" s="170">
        <f t="shared" ref="AC51" si="95">SUM(AC52:AC58)</f>
        <v>0</v>
      </c>
      <c r="AD51" s="169">
        <f t="shared" ref="AD51" si="96">SUM(AD52:AD58)</f>
        <v>0</v>
      </c>
      <c r="AE51" s="170">
        <f t="shared" ref="AE51" si="97">SUM(AE52:AE58)</f>
        <v>0</v>
      </c>
      <c r="AF51" s="169">
        <f t="shared" ref="AF51" si="98">SUM(AF52:AF58)</f>
        <v>0</v>
      </c>
      <c r="AG51" s="171">
        <f t="shared" ref="AG51" si="99">SUM(AG52:AG58)</f>
        <v>0</v>
      </c>
      <c r="AH51" s="857"/>
      <c r="AI51" s="857"/>
      <c r="AJ51" s="172">
        <f t="shared" ref="AJ51" si="100">SUM(AJ52:AJ58)</f>
        <v>0</v>
      </c>
      <c r="AK51" s="173">
        <f t="shared" ref="AK51" si="101">SUM(AK52:AK58)</f>
        <v>0</v>
      </c>
      <c r="AL51" s="41">
        <f t="shared" ref="AL51" si="102">SUM(AL52:AL58)</f>
        <v>0</v>
      </c>
      <c r="AM51" s="42">
        <f t="shared" ref="AM51" si="103">SUM(AM52:AM58)</f>
        <v>0</v>
      </c>
      <c r="AN51" s="42">
        <f t="shared" ref="AN51" si="104">SUM(AN52:AN58)</f>
        <v>0</v>
      </c>
      <c r="AO51" s="42">
        <f t="shared" ref="AO51" si="105">SUM(AO52:AO58)</f>
        <v>0</v>
      </c>
      <c r="AP51" s="42">
        <f t="shared" ref="AP51" si="106">SUM(AP52:AP58)</f>
        <v>0</v>
      </c>
      <c r="AQ51" s="42">
        <f t="shared" ref="AQ51" si="107">SUM(AQ52:AQ58)</f>
        <v>0</v>
      </c>
      <c r="AR51" s="43">
        <f t="shared" ref="AR51" si="108">SUM(AR52:AR58)</f>
        <v>0</v>
      </c>
      <c r="AS51" s="104">
        <f t="shared" ref="AS51" si="109">SUM(AS52:AS58)</f>
        <v>0</v>
      </c>
      <c r="AT51" s="42">
        <f t="shared" ref="AT51" si="110">SUM(AT52:AT58)</f>
        <v>0</v>
      </c>
      <c r="AU51" s="43">
        <f t="shared" ref="AU51" si="111">SUM(AU52:AU58)</f>
        <v>0</v>
      </c>
      <c r="AV51" s="104">
        <f t="shared" ref="AV51" si="112">SUM(AV52:AV58)</f>
        <v>0</v>
      </c>
      <c r="AW51" s="42">
        <f t="shared" ref="AW51" si="113">SUM(AW52:AW58)</f>
        <v>0</v>
      </c>
      <c r="AX51" s="42">
        <f t="shared" ref="AX51" si="114">SUM(AX52:AX58)</f>
        <v>0</v>
      </c>
      <c r="AY51" s="42">
        <f t="shared" ref="AY51" si="115">SUM(AY52:AY58)</f>
        <v>0</v>
      </c>
      <c r="AZ51" s="105">
        <f t="shared" ref="AZ51" si="116">SUM(AZ52:AZ58)</f>
        <v>0</v>
      </c>
      <c r="BA51" s="44" t="s">
        <v>1684</v>
      </c>
      <c r="BB51" s="44" t="s">
        <v>1685</v>
      </c>
      <c r="BC51" s="45" t="s">
        <v>1686</v>
      </c>
    </row>
    <row r="52" spans="1:55" ht="17.25" hidden="1" customHeight="1" x14ac:dyDescent="0.2">
      <c r="A52" s="961"/>
      <c r="B52" s="963" t="str">
        <f>VLOOKUP($D$9,'PROYECTOS REGISTRADOS'!$A$2:$D$82,4,0)</f>
        <v>Implementación del Plan de Medios en el Municipio Tocancipá, Cundinamarca, Centro Oriente</v>
      </c>
      <c r="C52" s="966" t="str">
        <f>VLOOKUP($D$9,'PROYECTOS REGISTRADOS'!$A$2:$D$82,3,0)</f>
        <v>2016-25817-0004</v>
      </c>
      <c r="D52" s="975"/>
      <c r="E52" s="978" t="str">
        <f>IF(D52=0,"0-0",(VLOOKUP(D52,'CONSOLIDADO PLAN DESARROLLO'!$EL$9:$ET$304,2,0)))</f>
        <v>0-0</v>
      </c>
      <c r="F52" s="972" t="str">
        <f>IF(D52=0,"0-0",(VLOOKUP(D52,'CONSOLIDADO PLAN DESARROLLO'!$EL$9:$ET$304,3,0)))</f>
        <v>0-0</v>
      </c>
      <c r="G52" s="999" t="str">
        <f>IF(D52=0,"0-0",(VLOOKUP(D52,'CONSOLIDADO PLAN DESARROLLO'!$EL$9:$ET$304,4,0)))</f>
        <v>0-0</v>
      </c>
      <c r="H52" s="981" t="str">
        <f>IF(D52=0,"0-0",(VLOOKUP(D52,'CONSOLIDADO PLAN DESARROLLO'!$EL$9:$ET$304,5,0)))</f>
        <v>0-0</v>
      </c>
      <c r="I52" s="984" t="str">
        <f>IF(D52=0,"0-0",(VLOOKUP(D52,'CONSOLIDADO PLAN DESARROLLO'!$EL$9:$ET$304,$R$3,0)))</f>
        <v>0-0</v>
      </c>
      <c r="J52" s="985"/>
      <c r="K52" s="1002"/>
      <c r="L52" s="995"/>
      <c r="M52" s="174"/>
      <c r="N52" s="175"/>
      <c r="O52" s="176"/>
      <c r="P52" s="46"/>
      <c r="Q52" s="47"/>
      <c r="R52" s="1017"/>
      <c r="S52" s="48"/>
      <c r="T52" s="895"/>
      <c r="U52" s="49"/>
      <c r="V52" s="895"/>
      <c r="W52" s="49"/>
      <c r="X52" s="895"/>
      <c r="Y52" s="49"/>
      <c r="Z52" s="895"/>
      <c r="AA52" s="49"/>
      <c r="AB52" s="895"/>
      <c r="AC52" s="49"/>
      <c r="AD52" s="895"/>
      <c r="AE52" s="49"/>
      <c r="AF52" s="895"/>
      <c r="AG52" s="50"/>
      <c r="AH52" s="858"/>
      <c r="AI52" s="858"/>
      <c r="AJ52" s="886">
        <f>+R52+T52+V52+X52+Z52+AB52+AD52+AF52</f>
        <v>0</v>
      </c>
      <c r="AK52" s="103">
        <f t="shared" ref="AK52:AK57" si="117">AC52+AE52+AG52+S52+U52+W52+Y52+AA52</f>
        <v>0</v>
      </c>
      <c r="AL52" s="51"/>
      <c r="AM52" s="52"/>
      <c r="AN52" s="52"/>
      <c r="AO52" s="52"/>
      <c r="AP52" s="52"/>
      <c r="AQ52" s="52"/>
      <c r="AR52" s="53">
        <f t="shared" ref="AR52:AR57" si="118">SUM(AL52:AQ52)</f>
        <v>0</v>
      </c>
      <c r="AS52" s="54"/>
      <c r="AT52" s="52"/>
      <c r="AU52" s="53">
        <f t="shared" ref="AU52:AU56" si="119">SUM(AS52:AT52)</f>
        <v>0</v>
      </c>
      <c r="AV52" s="54"/>
      <c r="AW52" s="52"/>
      <c r="AX52" s="52"/>
      <c r="AY52" s="52"/>
      <c r="AZ52" s="55"/>
      <c r="BA52" s="56"/>
      <c r="BB52" s="56"/>
      <c r="BC52" s="57"/>
    </row>
    <row r="53" spans="1:55" ht="17.25" hidden="1" customHeight="1" x14ac:dyDescent="0.2">
      <c r="A53" s="961"/>
      <c r="B53" s="963"/>
      <c r="C53" s="966"/>
      <c r="D53" s="975"/>
      <c r="E53" s="979"/>
      <c r="F53" s="972"/>
      <c r="G53" s="999"/>
      <c r="H53" s="981"/>
      <c r="I53" s="986"/>
      <c r="J53" s="987"/>
      <c r="K53" s="1002"/>
      <c r="L53" s="996"/>
      <c r="M53" s="174"/>
      <c r="N53" s="175"/>
      <c r="O53" s="176"/>
      <c r="P53" s="46"/>
      <c r="Q53" s="47"/>
      <c r="R53" s="1018"/>
      <c r="S53" s="48"/>
      <c r="T53" s="896"/>
      <c r="U53" s="49"/>
      <c r="V53" s="896"/>
      <c r="W53" s="49"/>
      <c r="X53" s="896"/>
      <c r="Y53" s="49"/>
      <c r="Z53" s="896"/>
      <c r="AA53" s="49"/>
      <c r="AB53" s="896"/>
      <c r="AC53" s="49"/>
      <c r="AD53" s="896"/>
      <c r="AE53" s="49"/>
      <c r="AF53" s="896"/>
      <c r="AG53" s="50"/>
      <c r="AH53" s="859"/>
      <c r="AI53" s="859"/>
      <c r="AJ53" s="887"/>
      <c r="AK53" s="103">
        <f t="shared" si="117"/>
        <v>0</v>
      </c>
      <c r="AL53" s="51"/>
      <c r="AM53" s="52"/>
      <c r="AN53" s="52"/>
      <c r="AO53" s="52"/>
      <c r="AP53" s="52"/>
      <c r="AQ53" s="52"/>
      <c r="AR53" s="53">
        <f t="shared" si="118"/>
        <v>0</v>
      </c>
      <c r="AS53" s="54"/>
      <c r="AT53" s="52"/>
      <c r="AU53" s="53">
        <f t="shared" si="119"/>
        <v>0</v>
      </c>
      <c r="AV53" s="54"/>
      <c r="AW53" s="52"/>
      <c r="AX53" s="52"/>
      <c r="AY53" s="52"/>
      <c r="AZ53" s="55"/>
      <c r="BA53" s="56"/>
      <c r="BB53" s="56"/>
      <c r="BC53" s="57"/>
    </row>
    <row r="54" spans="1:55" ht="17.25" hidden="1" customHeight="1" x14ac:dyDescent="0.2">
      <c r="A54" s="961"/>
      <c r="B54" s="963"/>
      <c r="C54" s="966"/>
      <c r="D54" s="975"/>
      <c r="E54" s="979"/>
      <c r="F54" s="972"/>
      <c r="G54" s="999"/>
      <c r="H54" s="981"/>
      <c r="I54" s="986"/>
      <c r="J54" s="987"/>
      <c r="K54" s="1002"/>
      <c r="L54" s="996"/>
      <c r="M54" s="174"/>
      <c r="N54" s="175"/>
      <c r="O54" s="176"/>
      <c r="P54" s="46"/>
      <c r="Q54" s="47"/>
      <c r="R54" s="1018"/>
      <c r="S54" s="48"/>
      <c r="T54" s="896"/>
      <c r="U54" s="49"/>
      <c r="V54" s="896"/>
      <c r="W54" s="49"/>
      <c r="X54" s="896"/>
      <c r="Y54" s="49"/>
      <c r="Z54" s="896"/>
      <c r="AA54" s="49"/>
      <c r="AB54" s="896"/>
      <c r="AC54" s="49"/>
      <c r="AD54" s="896"/>
      <c r="AE54" s="49"/>
      <c r="AF54" s="896"/>
      <c r="AG54" s="50"/>
      <c r="AH54" s="859"/>
      <c r="AI54" s="859"/>
      <c r="AJ54" s="887"/>
      <c r="AK54" s="103">
        <f t="shared" si="117"/>
        <v>0</v>
      </c>
      <c r="AL54" s="51"/>
      <c r="AM54" s="52"/>
      <c r="AN54" s="52"/>
      <c r="AO54" s="52"/>
      <c r="AP54" s="52"/>
      <c r="AQ54" s="52"/>
      <c r="AR54" s="53">
        <f t="shared" si="118"/>
        <v>0</v>
      </c>
      <c r="AS54" s="54"/>
      <c r="AT54" s="52"/>
      <c r="AU54" s="53">
        <f t="shared" si="119"/>
        <v>0</v>
      </c>
      <c r="AV54" s="54"/>
      <c r="AW54" s="52"/>
      <c r="AX54" s="52"/>
      <c r="AY54" s="52"/>
      <c r="AZ54" s="55"/>
      <c r="BA54" s="56"/>
      <c r="BB54" s="56"/>
      <c r="BC54" s="57"/>
    </row>
    <row r="55" spans="1:55" ht="17.25" hidden="1" customHeight="1" x14ac:dyDescent="0.2">
      <c r="A55" s="961"/>
      <c r="B55" s="963"/>
      <c r="C55" s="966"/>
      <c r="D55" s="975"/>
      <c r="E55" s="979"/>
      <c r="F55" s="972"/>
      <c r="G55" s="999"/>
      <c r="H55" s="981"/>
      <c r="I55" s="986"/>
      <c r="J55" s="987"/>
      <c r="K55" s="1002"/>
      <c r="L55" s="996"/>
      <c r="M55" s="174"/>
      <c r="N55" s="175"/>
      <c r="O55" s="176"/>
      <c r="P55" s="46"/>
      <c r="Q55" s="47"/>
      <c r="R55" s="1018"/>
      <c r="S55" s="48"/>
      <c r="T55" s="896"/>
      <c r="U55" s="49"/>
      <c r="V55" s="896"/>
      <c r="W55" s="49"/>
      <c r="X55" s="896"/>
      <c r="Y55" s="49"/>
      <c r="Z55" s="896"/>
      <c r="AA55" s="49"/>
      <c r="AB55" s="896"/>
      <c r="AC55" s="49"/>
      <c r="AD55" s="896"/>
      <c r="AE55" s="49"/>
      <c r="AF55" s="896"/>
      <c r="AG55" s="50"/>
      <c r="AH55" s="859"/>
      <c r="AI55" s="859"/>
      <c r="AJ55" s="887"/>
      <c r="AK55" s="103">
        <f t="shared" si="117"/>
        <v>0</v>
      </c>
      <c r="AL55" s="51"/>
      <c r="AM55" s="52"/>
      <c r="AN55" s="52"/>
      <c r="AO55" s="52"/>
      <c r="AP55" s="52"/>
      <c r="AQ55" s="52"/>
      <c r="AR55" s="53">
        <f t="shared" si="118"/>
        <v>0</v>
      </c>
      <c r="AS55" s="54"/>
      <c r="AT55" s="52"/>
      <c r="AU55" s="53">
        <f t="shared" si="119"/>
        <v>0</v>
      </c>
      <c r="AV55" s="54"/>
      <c r="AW55" s="52"/>
      <c r="AX55" s="52"/>
      <c r="AY55" s="52"/>
      <c r="AZ55" s="55"/>
      <c r="BA55" s="56"/>
      <c r="BB55" s="56"/>
      <c r="BC55" s="57"/>
    </row>
    <row r="56" spans="1:55" ht="17.25" hidden="1" customHeight="1" x14ac:dyDescent="0.2">
      <c r="A56" s="961"/>
      <c r="B56" s="963"/>
      <c r="C56" s="966"/>
      <c r="D56" s="975"/>
      <c r="E56" s="979"/>
      <c r="F56" s="972"/>
      <c r="G56" s="999"/>
      <c r="H56" s="981"/>
      <c r="I56" s="986"/>
      <c r="J56" s="987"/>
      <c r="K56" s="1002"/>
      <c r="L56" s="996"/>
      <c r="M56" s="174"/>
      <c r="N56" s="175"/>
      <c r="O56" s="176"/>
      <c r="P56" s="46"/>
      <c r="Q56" s="47"/>
      <c r="R56" s="1018"/>
      <c r="S56" s="48"/>
      <c r="T56" s="896"/>
      <c r="U56" s="49"/>
      <c r="V56" s="896"/>
      <c r="W56" s="49"/>
      <c r="X56" s="896"/>
      <c r="Y56" s="49"/>
      <c r="Z56" s="896"/>
      <c r="AA56" s="49"/>
      <c r="AB56" s="896"/>
      <c r="AC56" s="49"/>
      <c r="AD56" s="896"/>
      <c r="AE56" s="49"/>
      <c r="AF56" s="896"/>
      <c r="AG56" s="50"/>
      <c r="AH56" s="859"/>
      <c r="AI56" s="859"/>
      <c r="AJ56" s="887"/>
      <c r="AK56" s="103">
        <f t="shared" si="117"/>
        <v>0</v>
      </c>
      <c r="AL56" s="51"/>
      <c r="AM56" s="52"/>
      <c r="AN56" s="52"/>
      <c r="AO56" s="52"/>
      <c r="AP56" s="52"/>
      <c r="AQ56" s="52"/>
      <c r="AR56" s="53">
        <f t="shared" si="118"/>
        <v>0</v>
      </c>
      <c r="AS56" s="54"/>
      <c r="AT56" s="52"/>
      <c r="AU56" s="53">
        <f t="shared" si="119"/>
        <v>0</v>
      </c>
      <c r="AV56" s="54"/>
      <c r="AW56" s="52"/>
      <c r="AX56" s="52"/>
      <c r="AY56" s="52"/>
      <c r="AZ56" s="55"/>
      <c r="BA56" s="56"/>
      <c r="BB56" s="56"/>
      <c r="BC56" s="57"/>
    </row>
    <row r="57" spans="1:55" ht="17.25" hidden="1" customHeight="1" x14ac:dyDescent="0.2">
      <c r="A57" s="961"/>
      <c r="B57" s="964"/>
      <c r="C57" s="967"/>
      <c r="D57" s="976"/>
      <c r="E57" s="979"/>
      <c r="F57" s="973"/>
      <c r="G57" s="1000"/>
      <c r="H57" s="982"/>
      <c r="I57" s="986"/>
      <c r="J57" s="987"/>
      <c r="K57" s="1003"/>
      <c r="L57" s="996"/>
      <c r="M57" s="177"/>
      <c r="N57" s="178"/>
      <c r="O57" s="179"/>
      <c r="P57" s="106"/>
      <c r="Q57" s="107"/>
      <c r="R57" s="1018"/>
      <c r="S57" s="108"/>
      <c r="T57" s="896"/>
      <c r="U57" s="109"/>
      <c r="V57" s="896"/>
      <c r="W57" s="109"/>
      <c r="X57" s="896"/>
      <c r="Y57" s="109"/>
      <c r="Z57" s="896"/>
      <c r="AA57" s="109"/>
      <c r="AB57" s="896"/>
      <c r="AC57" s="109"/>
      <c r="AD57" s="896"/>
      <c r="AE57" s="109"/>
      <c r="AF57" s="896"/>
      <c r="AG57" s="110"/>
      <c r="AH57" s="859"/>
      <c r="AI57" s="859"/>
      <c r="AJ57" s="888"/>
      <c r="AK57" s="103">
        <f t="shared" si="117"/>
        <v>0</v>
      </c>
      <c r="AL57" s="111"/>
      <c r="AM57" s="112"/>
      <c r="AN57" s="112"/>
      <c r="AO57" s="112"/>
      <c r="AP57" s="112"/>
      <c r="AQ57" s="112"/>
      <c r="AR57" s="53">
        <f t="shared" si="118"/>
        <v>0</v>
      </c>
      <c r="AS57" s="113"/>
      <c r="AT57" s="112"/>
      <c r="AU57" s="53">
        <f>SUM(AS57:AT57)</f>
        <v>0</v>
      </c>
      <c r="AV57" s="113"/>
      <c r="AW57" s="112"/>
      <c r="AX57" s="112"/>
      <c r="AY57" s="112"/>
      <c r="AZ57" s="114"/>
      <c r="BA57" s="115"/>
      <c r="BB57" s="115"/>
      <c r="BC57" s="116"/>
    </row>
    <row r="58" spans="1:55" ht="9.9499999999999993" hidden="1" customHeight="1" thickBot="1" x14ac:dyDescent="0.25">
      <c r="A58" s="962"/>
      <c r="B58" s="965"/>
      <c r="C58" s="968"/>
      <c r="D58" s="977"/>
      <c r="E58" s="980"/>
      <c r="F58" s="974"/>
      <c r="G58" s="1001"/>
      <c r="H58" s="983"/>
      <c r="I58" s="988"/>
      <c r="J58" s="989"/>
      <c r="K58" s="1004"/>
      <c r="L58" s="997"/>
      <c r="M58" s="180"/>
      <c r="N58" s="181"/>
      <c r="O58" s="182"/>
      <c r="P58" s="117"/>
      <c r="Q58" s="117"/>
      <c r="R58" s="1019"/>
      <c r="S58" s="183"/>
      <c r="T58" s="897"/>
      <c r="U58" s="184"/>
      <c r="V58" s="897"/>
      <c r="W58" s="184"/>
      <c r="X58" s="897"/>
      <c r="Y58" s="184"/>
      <c r="Z58" s="897"/>
      <c r="AA58" s="184"/>
      <c r="AB58" s="897"/>
      <c r="AC58" s="184"/>
      <c r="AD58" s="897"/>
      <c r="AE58" s="184"/>
      <c r="AF58" s="897"/>
      <c r="AG58" s="185"/>
      <c r="AH58" s="860"/>
      <c r="AI58" s="860"/>
      <c r="AJ58" s="118"/>
      <c r="AK58" s="119"/>
      <c r="AL58" s="186"/>
      <c r="AM58" s="187"/>
      <c r="AN58" s="187"/>
      <c r="AO58" s="187"/>
      <c r="AP58" s="187"/>
      <c r="AQ58" s="187"/>
      <c r="AR58" s="120"/>
      <c r="AS58" s="188"/>
      <c r="AT58" s="187"/>
      <c r="AU58" s="120"/>
      <c r="AV58" s="188"/>
      <c r="AW58" s="187"/>
      <c r="AX58" s="187"/>
      <c r="AY58" s="187"/>
      <c r="AZ58" s="189"/>
      <c r="BA58" s="190"/>
      <c r="BB58" s="190"/>
      <c r="BC58" s="191"/>
    </row>
    <row r="59" spans="1:55" ht="6" hidden="1" customHeight="1" x14ac:dyDescent="0.2">
      <c r="A59" s="156"/>
      <c r="B59" s="192"/>
      <c r="C59" s="192"/>
      <c r="D59" s="192"/>
      <c r="E59" s="192"/>
      <c r="F59" s="192"/>
      <c r="G59" s="192"/>
      <c r="H59" s="192"/>
      <c r="I59" s="998"/>
      <c r="J59" s="998"/>
      <c r="K59" s="192"/>
      <c r="L59" s="192"/>
      <c r="M59" s="192"/>
      <c r="N59" s="192"/>
      <c r="O59" s="192"/>
      <c r="P59" s="192"/>
      <c r="Q59" s="192"/>
      <c r="R59" s="192"/>
      <c r="S59" s="192"/>
      <c r="T59" s="192"/>
      <c r="U59" s="192"/>
      <c r="V59" s="192"/>
      <c r="W59" s="192"/>
      <c r="X59" s="192"/>
      <c r="Y59" s="192"/>
      <c r="Z59" s="192"/>
      <c r="AA59" s="192"/>
      <c r="AB59" s="192"/>
      <c r="AC59" s="192"/>
      <c r="AD59" s="192"/>
      <c r="AE59" s="192"/>
      <c r="AF59" s="192"/>
      <c r="AG59" s="192"/>
      <c r="AH59" s="192"/>
      <c r="AI59" s="192"/>
      <c r="AJ59" s="192"/>
      <c r="AK59" s="193"/>
      <c r="AL59" s="193"/>
      <c r="AM59" s="193"/>
      <c r="AN59" s="193"/>
      <c r="AO59" s="193"/>
      <c r="AP59" s="193"/>
      <c r="AQ59" s="194"/>
      <c r="AR59" s="193"/>
      <c r="AS59" s="193"/>
      <c r="AT59" s="193"/>
      <c r="AU59" s="193"/>
      <c r="AV59" s="193"/>
      <c r="AW59" s="193"/>
      <c r="AX59" s="193"/>
      <c r="AY59" s="193"/>
      <c r="AZ59" s="193"/>
      <c r="BA59" s="193"/>
      <c r="BB59" s="193"/>
      <c r="BC59" s="156"/>
    </row>
    <row r="60" spans="1:55" ht="72" hidden="1" customHeight="1" x14ac:dyDescent="0.2">
      <c r="A60" s="960">
        <v>6</v>
      </c>
      <c r="B60" s="161" t="s">
        <v>1704</v>
      </c>
      <c r="C60" s="162" t="s">
        <v>1705</v>
      </c>
      <c r="D60" s="163" t="s">
        <v>21</v>
      </c>
      <c r="E60" s="163" t="s">
        <v>1890</v>
      </c>
      <c r="F60" s="162" t="s">
        <v>1706</v>
      </c>
      <c r="G60" s="164" t="s">
        <v>1678</v>
      </c>
      <c r="H60" s="164" t="s">
        <v>1679</v>
      </c>
      <c r="I60" s="165" t="s">
        <v>1906</v>
      </c>
      <c r="J60" s="166">
        <f>+$N$3</f>
        <v>2019</v>
      </c>
      <c r="K60" s="164" t="s">
        <v>1923</v>
      </c>
      <c r="L60" s="165" t="s">
        <v>1924</v>
      </c>
      <c r="M60" s="162" t="s">
        <v>1707</v>
      </c>
      <c r="N60" s="162" t="s">
        <v>1708</v>
      </c>
      <c r="O60" s="162" t="s">
        <v>1709</v>
      </c>
      <c r="P60" s="162" t="s">
        <v>1710</v>
      </c>
      <c r="Q60" s="162" t="s">
        <v>1711</v>
      </c>
      <c r="R60" s="167">
        <f t="shared" ref="R60" si="120">SUM(R61:R67)</f>
        <v>0</v>
      </c>
      <c r="S60" s="168">
        <f t="shared" ref="S60" si="121">SUM(S61:S67)</f>
        <v>0</v>
      </c>
      <c r="T60" s="169">
        <f t="shared" ref="T60" si="122">SUM(T61:T67)</f>
        <v>0</v>
      </c>
      <c r="U60" s="170">
        <f t="shared" ref="U60" si="123">SUM(U61:U67)</f>
        <v>0</v>
      </c>
      <c r="V60" s="169">
        <f t="shared" ref="V60" si="124">SUM(V61:V67)</f>
        <v>0</v>
      </c>
      <c r="W60" s="170">
        <f t="shared" ref="W60" si="125">SUM(W61:W67)</f>
        <v>0</v>
      </c>
      <c r="X60" s="169">
        <f t="shared" ref="X60" si="126">SUM(X61:X67)</f>
        <v>0</v>
      </c>
      <c r="Y60" s="170">
        <f t="shared" ref="Y60" si="127">SUM(Y61:Y67)</f>
        <v>0</v>
      </c>
      <c r="Z60" s="169">
        <f t="shared" ref="Z60" si="128">SUM(Z61:Z67)</f>
        <v>0</v>
      </c>
      <c r="AA60" s="170">
        <f t="shared" ref="AA60" si="129">SUM(AA61:AA67)</f>
        <v>0</v>
      </c>
      <c r="AB60" s="169">
        <f t="shared" ref="AB60" si="130">SUM(AB61:AB67)</f>
        <v>0</v>
      </c>
      <c r="AC60" s="170">
        <f t="shared" ref="AC60" si="131">SUM(AC61:AC67)</f>
        <v>0</v>
      </c>
      <c r="AD60" s="169">
        <f t="shared" ref="AD60" si="132">SUM(AD61:AD67)</f>
        <v>0</v>
      </c>
      <c r="AE60" s="170">
        <f t="shared" ref="AE60" si="133">SUM(AE61:AE67)</f>
        <v>0</v>
      </c>
      <c r="AF60" s="169">
        <f t="shared" ref="AF60" si="134">SUM(AF61:AF67)</f>
        <v>0</v>
      </c>
      <c r="AG60" s="171">
        <f t="shared" ref="AG60" si="135">SUM(AG61:AG67)</f>
        <v>0</v>
      </c>
      <c r="AH60" s="857"/>
      <c r="AI60" s="857"/>
      <c r="AJ60" s="172">
        <f t="shared" ref="AJ60" si="136">SUM(AJ61:AJ67)</f>
        <v>0</v>
      </c>
      <c r="AK60" s="173">
        <f t="shared" ref="AK60" si="137">SUM(AK61:AK67)</f>
        <v>0</v>
      </c>
      <c r="AL60" s="41">
        <f t="shared" ref="AL60" si="138">SUM(AL61:AL67)</f>
        <v>0</v>
      </c>
      <c r="AM60" s="42">
        <f t="shared" ref="AM60" si="139">SUM(AM61:AM67)</f>
        <v>0</v>
      </c>
      <c r="AN60" s="42">
        <f t="shared" ref="AN60" si="140">SUM(AN61:AN67)</f>
        <v>0</v>
      </c>
      <c r="AO60" s="42">
        <f t="shared" ref="AO60" si="141">SUM(AO61:AO67)</f>
        <v>0</v>
      </c>
      <c r="AP60" s="42">
        <f t="shared" ref="AP60" si="142">SUM(AP61:AP67)</f>
        <v>0</v>
      </c>
      <c r="AQ60" s="42">
        <f t="shared" ref="AQ60" si="143">SUM(AQ61:AQ67)</f>
        <v>0</v>
      </c>
      <c r="AR60" s="43">
        <f t="shared" ref="AR60" si="144">SUM(AR61:AR67)</f>
        <v>0</v>
      </c>
      <c r="AS60" s="104">
        <f t="shared" ref="AS60" si="145">SUM(AS61:AS67)</f>
        <v>0</v>
      </c>
      <c r="AT60" s="42">
        <f t="shared" ref="AT60" si="146">SUM(AT61:AT67)</f>
        <v>0</v>
      </c>
      <c r="AU60" s="43">
        <f t="shared" ref="AU60" si="147">SUM(AU61:AU67)</f>
        <v>0</v>
      </c>
      <c r="AV60" s="104">
        <f t="shared" ref="AV60" si="148">SUM(AV61:AV67)</f>
        <v>0</v>
      </c>
      <c r="AW60" s="42">
        <f t="shared" ref="AW60" si="149">SUM(AW61:AW67)</f>
        <v>0</v>
      </c>
      <c r="AX60" s="42">
        <f t="shared" ref="AX60" si="150">SUM(AX61:AX67)</f>
        <v>0</v>
      </c>
      <c r="AY60" s="42">
        <f t="shared" ref="AY60" si="151">SUM(AY61:AY67)</f>
        <v>0</v>
      </c>
      <c r="AZ60" s="105">
        <f t="shared" ref="AZ60" si="152">SUM(AZ61:AZ67)</f>
        <v>0</v>
      </c>
      <c r="BA60" s="44" t="s">
        <v>1684</v>
      </c>
      <c r="BB60" s="44" t="s">
        <v>1685</v>
      </c>
      <c r="BC60" s="45" t="s">
        <v>1686</v>
      </c>
    </row>
    <row r="61" spans="1:55" ht="17.25" hidden="1" customHeight="1" x14ac:dyDescent="0.2">
      <c r="A61" s="961"/>
      <c r="B61" s="963" t="str">
        <f>VLOOKUP($D$9,'PROYECTOS REGISTRADOS'!$A$2:$D$82,4,0)</f>
        <v>Implementación del Plan de Medios en el Municipio Tocancipá, Cundinamarca, Centro Oriente</v>
      </c>
      <c r="C61" s="966" t="str">
        <f>VLOOKUP($D$9,'PROYECTOS REGISTRADOS'!$A$2:$D$82,3,0)</f>
        <v>2016-25817-0004</v>
      </c>
      <c r="D61" s="975"/>
      <c r="E61" s="978" t="str">
        <f>IF(D61=0,"0-0",(VLOOKUP(D61,'CONSOLIDADO PLAN DESARROLLO'!$EL$9:$ET$304,2,0)))</f>
        <v>0-0</v>
      </c>
      <c r="F61" s="972" t="str">
        <f>IF(D61=0,"0-0",(VLOOKUP(D61,'CONSOLIDADO PLAN DESARROLLO'!$EL$9:$ET$304,3,0)))</f>
        <v>0-0</v>
      </c>
      <c r="G61" s="999" t="str">
        <f>IF(D61=0,"0-0",(VLOOKUP(D61,'CONSOLIDADO PLAN DESARROLLO'!$EL$9:$ET$304,4,0)))</f>
        <v>0-0</v>
      </c>
      <c r="H61" s="981" t="str">
        <f>IF(D61=0,"0-0",(VLOOKUP(D61,'CONSOLIDADO PLAN DESARROLLO'!$EL$9:$ET$304,5,0)))</f>
        <v>0-0</v>
      </c>
      <c r="I61" s="984" t="str">
        <f>IF(D61=0,"0-0",(VLOOKUP(D61,'CONSOLIDADO PLAN DESARROLLO'!$EL$9:$ET$304,$R$3,0)))</f>
        <v>0-0</v>
      </c>
      <c r="J61" s="985"/>
      <c r="K61" s="1002"/>
      <c r="L61" s="995"/>
      <c r="M61" s="174"/>
      <c r="N61" s="175"/>
      <c r="O61" s="176"/>
      <c r="P61" s="46"/>
      <c r="Q61" s="47"/>
      <c r="R61" s="1017"/>
      <c r="S61" s="48"/>
      <c r="T61" s="895"/>
      <c r="U61" s="49"/>
      <c r="V61" s="895"/>
      <c r="W61" s="49"/>
      <c r="X61" s="895"/>
      <c r="Y61" s="49"/>
      <c r="Z61" s="895"/>
      <c r="AA61" s="49"/>
      <c r="AB61" s="895"/>
      <c r="AC61" s="49"/>
      <c r="AD61" s="895"/>
      <c r="AE61" s="49"/>
      <c r="AF61" s="895"/>
      <c r="AG61" s="50"/>
      <c r="AH61" s="858"/>
      <c r="AI61" s="858"/>
      <c r="AJ61" s="886">
        <f>+R61+T61+V61+X61+Z61+AB61+AD61+AF61</f>
        <v>0</v>
      </c>
      <c r="AK61" s="103">
        <f t="shared" ref="AK61:AK66" si="153">AC61+AE61+AG61+S61+U61+W61+Y61+AA61</f>
        <v>0</v>
      </c>
      <c r="AL61" s="51"/>
      <c r="AM61" s="52"/>
      <c r="AN61" s="52"/>
      <c r="AO61" s="52"/>
      <c r="AP61" s="52"/>
      <c r="AQ61" s="52"/>
      <c r="AR61" s="53">
        <f t="shared" ref="AR61:AR66" si="154">SUM(AL61:AQ61)</f>
        <v>0</v>
      </c>
      <c r="AS61" s="54"/>
      <c r="AT61" s="52"/>
      <c r="AU61" s="53">
        <f t="shared" ref="AU61:AU65" si="155">SUM(AS61:AT61)</f>
        <v>0</v>
      </c>
      <c r="AV61" s="54"/>
      <c r="AW61" s="52"/>
      <c r="AX61" s="52"/>
      <c r="AY61" s="52"/>
      <c r="AZ61" s="55"/>
      <c r="BA61" s="56"/>
      <c r="BB61" s="56"/>
      <c r="BC61" s="57"/>
    </row>
    <row r="62" spans="1:55" ht="17.25" hidden="1" customHeight="1" x14ac:dyDescent="0.2">
      <c r="A62" s="961"/>
      <c r="B62" s="963"/>
      <c r="C62" s="966"/>
      <c r="D62" s="975"/>
      <c r="E62" s="979"/>
      <c r="F62" s="972"/>
      <c r="G62" s="999"/>
      <c r="H62" s="981"/>
      <c r="I62" s="986"/>
      <c r="J62" s="987"/>
      <c r="K62" s="1002"/>
      <c r="L62" s="996"/>
      <c r="M62" s="174"/>
      <c r="N62" s="175"/>
      <c r="O62" s="176"/>
      <c r="P62" s="46"/>
      <c r="Q62" s="47"/>
      <c r="R62" s="1018"/>
      <c r="S62" s="48"/>
      <c r="T62" s="896"/>
      <c r="U62" s="49"/>
      <c r="V62" s="896"/>
      <c r="W62" s="49"/>
      <c r="X62" s="896"/>
      <c r="Y62" s="49"/>
      <c r="Z62" s="896"/>
      <c r="AA62" s="49"/>
      <c r="AB62" s="896"/>
      <c r="AC62" s="49"/>
      <c r="AD62" s="896"/>
      <c r="AE62" s="49"/>
      <c r="AF62" s="896"/>
      <c r="AG62" s="50"/>
      <c r="AH62" s="859"/>
      <c r="AI62" s="859"/>
      <c r="AJ62" s="887"/>
      <c r="AK62" s="103">
        <f t="shared" si="153"/>
        <v>0</v>
      </c>
      <c r="AL62" s="51"/>
      <c r="AM62" s="52"/>
      <c r="AN62" s="52"/>
      <c r="AO62" s="52"/>
      <c r="AP62" s="52"/>
      <c r="AQ62" s="52"/>
      <c r="AR62" s="53">
        <f t="shared" si="154"/>
        <v>0</v>
      </c>
      <c r="AS62" s="54"/>
      <c r="AT62" s="52"/>
      <c r="AU62" s="53">
        <f t="shared" si="155"/>
        <v>0</v>
      </c>
      <c r="AV62" s="54"/>
      <c r="AW62" s="52"/>
      <c r="AX62" s="52"/>
      <c r="AY62" s="52"/>
      <c r="AZ62" s="55"/>
      <c r="BA62" s="56"/>
      <c r="BB62" s="56"/>
      <c r="BC62" s="57"/>
    </row>
    <row r="63" spans="1:55" ht="17.25" hidden="1" customHeight="1" x14ac:dyDescent="0.2">
      <c r="A63" s="961"/>
      <c r="B63" s="963"/>
      <c r="C63" s="966"/>
      <c r="D63" s="975"/>
      <c r="E63" s="979"/>
      <c r="F63" s="972"/>
      <c r="G63" s="999"/>
      <c r="H63" s="981"/>
      <c r="I63" s="986"/>
      <c r="J63" s="987"/>
      <c r="K63" s="1002"/>
      <c r="L63" s="996"/>
      <c r="M63" s="174"/>
      <c r="N63" s="175"/>
      <c r="O63" s="176"/>
      <c r="P63" s="46"/>
      <c r="Q63" s="47"/>
      <c r="R63" s="1018"/>
      <c r="S63" s="48"/>
      <c r="T63" s="896"/>
      <c r="U63" s="49"/>
      <c r="V63" s="896"/>
      <c r="W63" s="49"/>
      <c r="X63" s="896"/>
      <c r="Y63" s="49"/>
      <c r="Z63" s="896"/>
      <c r="AA63" s="49"/>
      <c r="AB63" s="896"/>
      <c r="AC63" s="49"/>
      <c r="AD63" s="896"/>
      <c r="AE63" s="49"/>
      <c r="AF63" s="896"/>
      <c r="AG63" s="50"/>
      <c r="AH63" s="859"/>
      <c r="AI63" s="859"/>
      <c r="AJ63" s="887"/>
      <c r="AK63" s="103">
        <f t="shared" si="153"/>
        <v>0</v>
      </c>
      <c r="AL63" s="51"/>
      <c r="AM63" s="52"/>
      <c r="AN63" s="52"/>
      <c r="AO63" s="52"/>
      <c r="AP63" s="52"/>
      <c r="AQ63" s="52"/>
      <c r="AR63" s="53">
        <f t="shared" si="154"/>
        <v>0</v>
      </c>
      <c r="AS63" s="54"/>
      <c r="AT63" s="52"/>
      <c r="AU63" s="53">
        <f t="shared" si="155"/>
        <v>0</v>
      </c>
      <c r="AV63" s="54"/>
      <c r="AW63" s="52"/>
      <c r="AX63" s="52"/>
      <c r="AY63" s="52"/>
      <c r="AZ63" s="55"/>
      <c r="BA63" s="56"/>
      <c r="BB63" s="56"/>
      <c r="BC63" s="57"/>
    </row>
    <row r="64" spans="1:55" ht="17.25" hidden="1" customHeight="1" x14ac:dyDescent="0.2">
      <c r="A64" s="961"/>
      <c r="B64" s="963"/>
      <c r="C64" s="966"/>
      <c r="D64" s="975"/>
      <c r="E64" s="979"/>
      <c r="F64" s="972"/>
      <c r="G64" s="999"/>
      <c r="H64" s="981"/>
      <c r="I64" s="986"/>
      <c r="J64" s="987"/>
      <c r="K64" s="1002"/>
      <c r="L64" s="996"/>
      <c r="M64" s="174"/>
      <c r="N64" s="175"/>
      <c r="O64" s="176"/>
      <c r="P64" s="46"/>
      <c r="Q64" s="47"/>
      <c r="R64" s="1018"/>
      <c r="S64" s="48"/>
      <c r="T64" s="896"/>
      <c r="U64" s="49"/>
      <c r="V64" s="896"/>
      <c r="W64" s="49"/>
      <c r="X64" s="896"/>
      <c r="Y64" s="49"/>
      <c r="Z64" s="896"/>
      <c r="AA64" s="49"/>
      <c r="AB64" s="896"/>
      <c r="AC64" s="49"/>
      <c r="AD64" s="896"/>
      <c r="AE64" s="49"/>
      <c r="AF64" s="896"/>
      <c r="AG64" s="50"/>
      <c r="AH64" s="859"/>
      <c r="AI64" s="859"/>
      <c r="AJ64" s="887"/>
      <c r="AK64" s="103">
        <f t="shared" si="153"/>
        <v>0</v>
      </c>
      <c r="AL64" s="51"/>
      <c r="AM64" s="52"/>
      <c r="AN64" s="52"/>
      <c r="AO64" s="52"/>
      <c r="AP64" s="52"/>
      <c r="AQ64" s="52"/>
      <c r="AR64" s="53">
        <f t="shared" si="154"/>
        <v>0</v>
      </c>
      <c r="AS64" s="54"/>
      <c r="AT64" s="52"/>
      <c r="AU64" s="53">
        <f t="shared" si="155"/>
        <v>0</v>
      </c>
      <c r="AV64" s="54"/>
      <c r="AW64" s="52"/>
      <c r="AX64" s="52"/>
      <c r="AY64" s="52"/>
      <c r="AZ64" s="55"/>
      <c r="BA64" s="56"/>
      <c r="BB64" s="56"/>
      <c r="BC64" s="57"/>
    </row>
    <row r="65" spans="1:55" ht="17.25" hidden="1" customHeight="1" x14ac:dyDescent="0.2">
      <c r="A65" s="961"/>
      <c r="B65" s="963"/>
      <c r="C65" s="966"/>
      <c r="D65" s="975"/>
      <c r="E65" s="979"/>
      <c r="F65" s="972"/>
      <c r="G65" s="999"/>
      <c r="H65" s="981"/>
      <c r="I65" s="986"/>
      <c r="J65" s="987"/>
      <c r="K65" s="1002"/>
      <c r="L65" s="996"/>
      <c r="M65" s="174"/>
      <c r="N65" s="175"/>
      <c r="O65" s="176"/>
      <c r="P65" s="46"/>
      <c r="Q65" s="47"/>
      <c r="R65" s="1018"/>
      <c r="S65" s="48"/>
      <c r="T65" s="896"/>
      <c r="U65" s="49"/>
      <c r="V65" s="896"/>
      <c r="W65" s="49"/>
      <c r="X65" s="896"/>
      <c r="Y65" s="49"/>
      <c r="Z65" s="896"/>
      <c r="AA65" s="49"/>
      <c r="AB65" s="896"/>
      <c r="AC65" s="49"/>
      <c r="AD65" s="896"/>
      <c r="AE65" s="49"/>
      <c r="AF65" s="896"/>
      <c r="AG65" s="50"/>
      <c r="AH65" s="859"/>
      <c r="AI65" s="859"/>
      <c r="AJ65" s="887"/>
      <c r="AK65" s="103">
        <f t="shared" si="153"/>
        <v>0</v>
      </c>
      <c r="AL65" s="51"/>
      <c r="AM65" s="52"/>
      <c r="AN65" s="52"/>
      <c r="AO65" s="52"/>
      <c r="AP65" s="52"/>
      <c r="AQ65" s="52"/>
      <c r="AR65" s="53">
        <f t="shared" si="154"/>
        <v>0</v>
      </c>
      <c r="AS65" s="54"/>
      <c r="AT65" s="52"/>
      <c r="AU65" s="53">
        <f t="shared" si="155"/>
        <v>0</v>
      </c>
      <c r="AV65" s="54"/>
      <c r="AW65" s="52"/>
      <c r="AX65" s="52"/>
      <c r="AY65" s="52"/>
      <c r="AZ65" s="55"/>
      <c r="BA65" s="56"/>
      <c r="BB65" s="56"/>
      <c r="BC65" s="57"/>
    </row>
    <row r="66" spans="1:55" ht="17.25" hidden="1" customHeight="1" x14ac:dyDescent="0.2">
      <c r="A66" s="961"/>
      <c r="B66" s="964"/>
      <c r="C66" s="967"/>
      <c r="D66" s="976"/>
      <c r="E66" s="979"/>
      <c r="F66" s="973"/>
      <c r="G66" s="1000"/>
      <c r="H66" s="982"/>
      <c r="I66" s="986"/>
      <c r="J66" s="987"/>
      <c r="K66" s="1003"/>
      <c r="L66" s="996"/>
      <c r="M66" s="177"/>
      <c r="N66" s="178"/>
      <c r="O66" s="179"/>
      <c r="P66" s="106"/>
      <c r="Q66" s="107"/>
      <c r="R66" s="1018"/>
      <c r="S66" s="108"/>
      <c r="T66" s="896"/>
      <c r="U66" s="109"/>
      <c r="V66" s="896"/>
      <c r="W66" s="109"/>
      <c r="X66" s="896"/>
      <c r="Y66" s="109"/>
      <c r="Z66" s="896"/>
      <c r="AA66" s="109"/>
      <c r="AB66" s="896"/>
      <c r="AC66" s="109"/>
      <c r="AD66" s="896"/>
      <c r="AE66" s="109"/>
      <c r="AF66" s="896"/>
      <c r="AG66" s="110"/>
      <c r="AH66" s="859"/>
      <c r="AI66" s="859"/>
      <c r="AJ66" s="888"/>
      <c r="AK66" s="103">
        <f t="shared" si="153"/>
        <v>0</v>
      </c>
      <c r="AL66" s="111"/>
      <c r="AM66" s="112"/>
      <c r="AN66" s="112"/>
      <c r="AO66" s="112"/>
      <c r="AP66" s="112"/>
      <c r="AQ66" s="112"/>
      <c r="AR66" s="53">
        <f t="shared" si="154"/>
        <v>0</v>
      </c>
      <c r="AS66" s="113"/>
      <c r="AT66" s="112"/>
      <c r="AU66" s="53">
        <f>SUM(AS66:AT66)</f>
        <v>0</v>
      </c>
      <c r="AV66" s="113"/>
      <c r="AW66" s="112"/>
      <c r="AX66" s="112"/>
      <c r="AY66" s="112"/>
      <c r="AZ66" s="114"/>
      <c r="BA66" s="115"/>
      <c r="BB66" s="115"/>
      <c r="BC66" s="116"/>
    </row>
    <row r="67" spans="1:55" ht="9.9499999999999993" hidden="1" customHeight="1" thickBot="1" x14ac:dyDescent="0.25">
      <c r="A67" s="962"/>
      <c r="B67" s="965"/>
      <c r="C67" s="968"/>
      <c r="D67" s="977"/>
      <c r="E67" s="980"/>
      <c r="F67" s="974"/>
      <c r="G67" s="1001"/>
      <c r="H67" s="983"/>
      <c r="I67" s="988"/>
      <c r="J67" s="989"/>
      <c r="K67" s="1004"/>
      <c r="L67" s="997"/>
      <c r="M67" s="180"/>
      <c r="N67" s="181"/>
      <c r="O67" s="182"/>
      <c r="P67" s="117"/>
      <c r="Q67" s="117"/>
      <c r="R67" s="1019"/>
      <c r="S67" s="183"/>
      <c r="T67" s="897"/>
      <c r="U67" s="184"/>
      <c r="V67" s="897"/>
      <c r="W67" s="184"/>
      <c r="X67" s="897"/>
      <c r="Y67" s="184"/>
      <c r="Z67" s="897"/>
      <c r="AA67" s="184"/>
      <c r="AB67" s="897"/>
      <c r="AC67" s="184"/>
      <c r="AD67" s="897"/>
      <c r="AE67" s="184"/>
      <c r="AF67" s="897"/>
      <c r="AG67" s="185"/>
      <c r="AH67" s="860"/>
      <c r="AI67" s="860"/>
      <c r="AJ67" s="118"/>
      <c r="AK67" s="119"/>
      <c r="AL67" s="186"/>
      <c r="AM67" s="187"/>
      <c r="AN67" s="187"/>
      <c r="AO67" s="187"/>
      <c r="AP67" s="187"/>
      <c r="AQ67" s="187"/>
      <c r="AR67" s="120"/>
      <c r="AS67" s="188"/>
      <c r="AT67" s="187"/>
      <c r="AU67" s="120"/>
      <c r="AV67" s="188"/>
      <c r="AW67" s="187"/>
      <c r="AX67" s="187"/>
      <c r="AY67" s="187"/>
      <c r="AZ67" s="189"/>
      <c r="BA67" s="190"/>
      <c r="BB67" s="190"/>
      <c r="BC67" s="191"/>
    </row>
    <row r="68" spans="1:55" ht="6" hidden="1" customHeight="1" x14ac:dyDescent="0.2">
      <c r="A68" s="156"/>
      <c r="B68" s="192"/>
      <c r="C68" s="192"/>
      <c r="D68" s="192"/>
      <c r="E68" s="192"/>
      <c r="F68" s="192"/>
      <c r="G68" s="192"/>
      <c r="H68" s="192"/>
      <c r="I68" s="998"/>
      <c r="J68" s="998"/>
      <c r="K68" s="192"/>
      <c r="L68" s="192"/>
      <c r="M68" s="192"/>
      <c r="N68" s="192"/>
      <c r="O68" s="192"/>
      <c r="P68" s="192"/>
      <c r="Q68" s="192"/>
      <c r="R68" s="192"/>
      <c r="S68" s="192"/>
      <c r="T68" s="192"/>
      <c r="U68" s="192"/>
      <c r="V68" s="192"/>
      <c r="W68" s="192"/>
      <c r="X68" s="192"/>
      <c r="Y68" s="192"/>
      <c r="Z68" s="192"/>
      <c r="AA68" s="192"/>
      <c r="AB68" s="192"/>
      <c r="AC68" s="192"/>
      <c r="AD68" s="192"/>
      <c r="AE68" s="192"/>
      <c r="AF68" s="192"/>
      <c r="AG68" s="192"/>
      <c r="AH68" s="192"/>
      <c r="AI68" s="192"/>
      <c r="AJ68" s="192"/>
      <c r="AK68" s="193"/>
      <c r="AL68" s="193"/>
      <c r="AM68" s="193"/>
      <c r="AN68" s="193"/>
      <c r="AO68" s="193"/>
      <c r="AP68" s="193"/>
      <c r="AQ68" s="194"/>
      <c r="AR68" s="193"/>
      <c r="AS68" s="193"/>
      <c r="AT68" s="193"/>
      <c r="AU68" s="193"/>
      <c r="AV68" s="193"/>
      <c r="AW68" s="193"/>
      <c r="AX68" s="193"/>
      <c r="AY68" s="193"/>
      <c r="AZ68" s="193"/>
      <c r="BA68" s="193"/>
      <c r="BB68" s="193"/>
      <c r="BC68" s="156"/>
    </row>
    <row r="69" spans="1:55" ht="72" hidden="1" customHeight="1" x14ac:dyDescent="0.2">
      <c r="A69" s="960">
        <v>7</v>
      </c>
      <c r="B69" s="161" t="s">
        <v>1704</v>
      </c>
      <c r="C69" s="162" t="s">
        <v>1705</v>
      </c>
      <c r="D69" s="163" t="s">
        <v>21</v>
      </c>
      <c r="E69" s="163" t="s">
        <v>1890</v>
      </c>
      <c r="F69" s="162" t="s">
        <v>1706</v>
      </c>
      <c r="G69" s="164" t="s">
        <v>1678</v>
      </c>
      <c r="H69" s="164" t="s">
        <v>1679</v>
      </c>
      <c r="I69" s="165" t="s">
        <v>1906</v>
      </c>
      <c r="J69" s="166">
        <f>+$N$3</f>
        <v>2019</v>
      </c>
      <c r="K69" s="164" t="s">
        <v>1923</v>
      </c>
      <c r="L69" s="165" t="s">
        <v>1924</v>
      </c>
      <c r="M69" s="162" t="s">
        <v>1707</v>
      </c>
      <c r="N69" s="162" t="s">
        <v>1708</v>
      </c>
      <c r="O69" s="162" t="s">
        <v>1709</v>
      </c>
      <c r="P69" s="162" t="s">
        <v>1710</v>
      </c>
      <c r="Q69" s="162" t="s">
        <v>1711</v>
      </c>
      <c r="R69" s="167">
        <f t="shared" ref="R69" si="156">SUM(R70:R76)</f>
        <v>0</v>
      </c>
      <c r="S69" s="168">
        <f t="shared" ref="S69" si="157">SUM(S70:S76)</f>
        <v>0</v>
      </c>
      <c r="T69" s="169">
        <f t="shared" ref="T69" si="158">SUM(T70:T76)</f>
        <v>0</v>
      </c>
      <c r="U69" s="170">
        <f t="shared" ref="U69" si="159">SUM(U70:U76)</f>
        <v>0</v>
      </c>
      <c r="V69" s="169">
        <f t="shared" ref="V69" si="160">SUM(V70:V76)</f>
        <v>0</v>
      </c>
      <c r="W69" s="170">
        <f t="shared" ref="W69" si="161">SUM(W70:W76)</f>
        <v>0</v>
      </c>
      <c r="X69" s="169">
        <f t="shared" ref="X69" si="162">SUM(X70:X76)</f>
        <v>0</v>
      </c>
      <c r="Y69" s="170">
        <f t="shared" ref="Y69" si="163">SUM(Y70:Y76)</f>
        <v>0</v>
      </c>
      <c r="Z69" s="169">
        <f t="shared" ref="Z69" si="164">SUM(Z70:Z76)</f>
        <v>0</v>
      </c>
      <c r="AA69" s="170">
        <f t="shared" ref="AA69" si="165">SUM(AA70:AA76)</f>
        <v>0</v>
      </c>
      <c r="AB69" s="169">
        <f t="shared" ref="AB69" si="166">SUM(AB70:AB76)</f>
        <v>0</v>
      </c>
      <c r="AC69" s="170">
        <f t="shared" ref="AC69" si="167">SUM(AC70:AC76)</f>
        <v>0</v>
      </c>
      <c r="AD69" s="169">
        <f t="shared" ref="AD69" si="168">SUM(AD70:AD76)</f>
        <v>0</v>
      </c>
      <c r="AE69" s="170">
        <f t="shared" ref="AE69" si="169">SUM(AE70:AE76)</f>
        <v>0</v>
      </c>
      <c r="AF69" s="169">
        <f t="shared" ref="AF69" si="170">SUM(AF70:AF76)</f>
        <v>0</v>
      </c>
      <c r="AG69" s="171">
        <f t="shared" ref="AG69" si="171">SUM(AG70:AG76)</f>
        <v>0</v>
      </c>
      <c r="AH69" s="857"/>
      <c r="AI69" s="857"/>
      <c r="AJ69" s="172">
        <f t="shared" ref="AJ69" si="172">SUM(AJ70:AJ76)</f>
        <v>0</v>
      </c>
      <c r="AK69" s="173">
        <f t="shared" ref="AK69" si="173">SUM(AK70:AK76)</f>
        <v>0</v>
      </c>
      <c r="AL69" s="41">
        <f t="shared" ref="AL69" si="174">SUM(AL70:AL76)</f>
        <v>0</v>
      </c>
      <c r="AM69" s="42">
        <f t="shared" ref="AM69" si="175">SUM(AM70:AM76)</f>
        <v>0</v>
      </c>
      <c r="AN69" s="42">
        <f t="shared" ref="AN69" si="176">SUM(AN70:AN76)</f>
        <v>0</v>
      </c>
      <c r="AO69" s="42">
        <f t="shared" ref="AO69" si="177">SUM(AO70:AO76)</f>
        <v>0</v>
      </c>
      <c r="AP69" s="42">
        <f t="shared" ref="AP69" si="178">SUM(AP70:AP76)</f>
        <v>0</v>
      </c>
      <c r="AQ69" s="42">
        <f t="shared" ref="AQ69" si="179">SUM(AQ70:AQ76)</f>
        <v>0</v>
      </c>
      <c r="AR69" s="43">
        <f t="shared" ref="AR69" si="180">SUM(AR70:AR76)</f>
        <v>0</v>
      </c>
      <c r="AS69" s="104">
        <f t="shared" ref="AS69" si="181">SUM(AS70:AS76)</f>
        <v>0</v>
      </c>
      <c r="AT69" s="42">
        <f t="shared" ref="AT69" si="182">SUM(AT70:AT76)</f>
        <v>0</v>
      </c>
      <c r="AU69" s="43">
        <f t="shared" ref="AU69" si="183">SUM(AU70:AU76)</f>
        <v>0</v>
      </c>
      <c r="AV69" s="104">
        <f t="shared" ref="AV69" si="184">SUM(AV70:AV76)</f>
        <v>0</v>
      </c>
      <c r="AW69" s="42">
        <f t="shared" ref="AW69" si="185">SUM(AW70:AW76)</f>
        <v>0</v>
      </c>
      <c r="AX69" s="42">
        <f t="shared" ref="AX69" si="186">SUM(AX70:AX76)</f>
        <v>0</v>
      </c>
      <c r="AY69" s="42">
        <f t="shared" ref="AY69" si="187">SUM(AY70:AY76)</f>
        <v>0</v>
      </c>
      <c r="AZ69" s="105">
        <f t="shared" ref="AZ69" si="188">SUM(AZ70:AZ76)</f>
        <v>0</v>
      </c>
      <c r="BA69" s="44" t="s">
        <v>1684</v>
      </c>
      <c r="BB69" s="44" t="s">
        <v>1685</v>
      </c>
      <c r="BC69" s="45" t="s">
        <v>1686</v>
      </c>
    </row>
    <row r="70" spans="1:55" ht="17.25" hidden="1" customHeight="1" x14ac:dyDescent="0.2">
      <c r="A70" s="961"/>
      <c r="B70" s="963" t="str">
        <f>VLOOKUP($D$9,'PROYECTOS REGISTRADOS'!$A$2:$D$82,4,0)</f>
        <v>Implementación del Plan de Medios en el Municipio Tocancipá, Cundinamarca, Centro Oriente</v>
      </c>
      <c r="C70" s="966" t="str">
        <f>VLOOKUP($D$9,'PROYECTOS REGISTRADOS'!$A$2:$D$82,3,0)</f>
        <v>2016-25817-0004</v>
      </c>
      <c r="D70" s="975"/>
      <c r="E70" s="978" t="str">
        <f>IF(D70=0,"0-0",(VLOOKUP(D70,'CONSOLIDADO PLAN DESARROLLO'!$EL$9:$ET$304,2,0)))</f>
        <v>0-0</v>
      </c>
      <c r="F70" s="972" t="str">
        <f>IF(D70=0,"0-0",(VLOOKUP(D70,'CONSOLIDADO PLAN DESARROLLO'!$EL$9:$ET$304,3,0)))</f>
        <v>0-0</v>
      </c>
      <c r="G70" s="999" t="str">
        <f>IF(D70=0,"0-0",(VLOOKUP(D70,'CONSOLIDADO PLAN DESARROLLO'!$EL$9:$ET$304,4,0)))</f>
        <v>0-0</v>
      </c>
      <c r="H70" s="981" t="str">
        <f>IF(D70=0,"0-0",(VLOOKUP(D70,'CONSOLIDADO PLAN DESARROLLO'!$EL$9:$ET$304,5,0)))</f>
        <v>0-0</v>
      </c>
      <c r="I70" s="984" t="str">
        <f>IF(D70=0,"0-0",(VLOOKUP(D70,'CONSOLIDADO PLAN DESARROLLO'!$EL$9:$ET$304,$R$3,0)))</f>
        <v>0-0</v>
      </c>
      <c r="J70" s="985"/>
      <c r="K70" s="1002"/>
      <c r="L70" s="995"/>
      <c r="M70" s="174"/>
      <c r="N70" s="175"/>
      <c r="O70" s="176"/>
      <c r="P70" s="46"/>
      <c r="Q70" s="47"/>
      <c r="R70" s="1017"/>
      <c r="S70" s="48"/>
      <c r="T70" s="895"/>
      <c r="U70" s="49"/>
      <c r="V70" s="895"/>
      <c r="W70" s="49"/>
      <c r="X70" s="895"/>
      <c r="Y70" s="49"/>
      <c r="Z70" s="895"/>
      <c r="AA70" s="49"/>
      <c r="AB70" s="895"/>
      <c r="AC70" s="49"/>
      <c r="AD70" s="895"/>
      <c r="AE70" s="49"/>
      <c r="AF70" s="895"/>
      <c r="AG70" s="50"/>
      <c r="AH70" s="858"/>
      <c r="AI70" s="858"/>
      <c r="AJ70" s="886">
        <f>+R70+T70+V70+X70+Z70+AB70+AD70+AF70</f>
        <v>0</v>
      </c>
      <c r="AK70" s="103">
        <f t="shared" ref="AK70:AK75" si="189">AC70+AE70+AG70+S70+U70+W70+Y70+AA70</f>
        <v>0</v>
      </c>
      <c r="AL70" s="51"/>
      <c r="AM70" s="52"/>
      <c r="AN70" s="52"/>
      <c r="AO70" s="52"/>
      <c r="AP70" s="52"/>
      <c r="AQ70" s="52"/>
      <c r="AR70" s="53">
        <f t="shared" ref="AR70:AR75" si="190">SUM(AL70:AQ70)</f>
        <v>0</v>
      </c>
      <c r="AS70" s="54"/>
      <c r="AT70" s="52"/>
      <c r="AU70" s="53">
        <f t="shared" ref="AU70:AU74" si="191">SUM(AS70:AT70)</f>
        <v>0</v>
      </c>
      <c r="AV70" s="54"/>
      <c r="AW70" s="52"/>
      <c r="AX70" s="52"/>
      <c r="AY70" s="52"/>
      <c r="AZ70" s="55"/>
      <c r="BA70" s="56"/>
      <c r="BB70" s="56"/>
      <c r="BC70" s="57"/>
    </row>
    <row r="71" spans="1:55" ht="17.25" hidden="1" customHeight="1" x14ac:dyDescent="0.2">
      <c r="A71" s="961"/>
      <c r="B71" s="963"/>
      <c r="C71" s="966"/>
      <c r="D71" s="975"/>
      <c r="E71" s="979"/>
      <c r="F71" s="972"/>
      <c r="G71" s="999"/>
      <c r="H71" s="981"/>
      <c r="I71" s="986"/>
      <c r="J71" s="987"/>
      <c r="K71" s="1002"/>
      <c r="L71" s="996"/>
      <c r="M71" s="174"/>
      <c r="N71" s="175"/>
      <c r="O71" s="176"/>
      <c r="P71" s="46"/>
      <c r="Q71" s="47"/>
      <c r="R71" s="1018"/>
      <c r="S71" s="48"/>
      <c r="T71" s="896"/>
      <c r="U71" s="49"/>
      <c r="V71" s="896"/>
      <c r="W71" s="49"/>
      <c r="X71" s="896"/>
      <c r="Y71" s="49"/>
      <c r="Z71" s="896"/>
      <c r="AA71" s="49"/>
      <c r="AB71" s="896"/>
      <c r="AC71" s="49"/>
      <c r="AD71" s="896"/>
      <c r="AE71" s="49"/>
      <c r="AF71" s="896"/>
      <c r="AG71" s="50"/>
      <c r="AH71" s="859"/>
      <c r="AI71" s="859"/>
      <c r="AJ71" s="887"/>
      <c r="AK71" s="103">
        <f t="shared" si="189"/>
        <v>0</v>
      </c>
      <c r="AL71" s="51"/>
      <c r="AM71" s="52"/>
      <c r="AN71" s="52"/>
      <c r="AO71" s="52"/>
      <c r="AP71" s="52"/>
      <c r="AQ71" s="52"/>
      <c r="AR71" s="53">
        <f t="shared" si="190"/>
        <v>0</v>
      </c>
      <c r="AS71" s="54"/>
      <c r="AT71" s="52"/>
      <c r="AU71" s="53">
        <f t="shared" si="191"/>
        <v>0</v>
      </c>
      <c r="AV71" s="54"/>
      <c r="AW71" s="52"/>
      <c r="AX71" s="52"/>
      <c r="AY71" s="52"/>
      <c r="AZ71" s="55"/>
      <c r="BA71" s="56"/>
      <c r="BB71" s="56"/>
      <c r="BC71" s="57"/>
    </row>
    <row r="72" spans="1:55" ht="17.25" hidden="1" customHeight="1" x14ac:dyDescent="0.2">
      <c r="A72" s="961"/>
      <c r="B72" s="963"/>
      <c r="C72" s="966"/>
      <c r="D72" s="975"/>
      <c r="E72" s="979"/>
      <c r="F72" s="972"/>
      <c r="G72" s="999"/>
      <c r="H72" s="981"/>
      <c r="I72" s="986"/>
      <c r="J72" s="987"/>
      <c r="K72" s="1002"/>
      <c r="L72" s="996"/>
      <c r="M72" s="174"/>
      <c r="N72" s="175"/>
      <c r="O72" s="176"/>
      <c r="P72" s="46"/>
      <c r="Q72" s="47"/>
      <c r="R72" s="1018"/>
      <c r="S72" s="48"/>
      <c r="T72" s="896"/>
      <c r="U72" s="49"/>
      <c r="V72" s="896"/>
      <c r="W72" s="49"/>
      <c r="X72" s="896"/>
      <c r="Y72" s="49"/>
      <c r="Z72" s="896"/>
      <c r="AA72" s="49"/>
      <c r="AB72" s="896"/>
      <c r="AC72" s="49"/>
      <c r="AD72" s="896"/>
      <c r="AE72" s="49"/>
      <c r="AF72" s="896"/>
      <c r="AG72" s="50"/>
      <c r="AH72" s="859"/>
      <c r="AI72" s="859"/>
      <c r="AJ72" s="887"/>
      <c r="AK72" s="103">
        <f t="shared" si="189"/>
        <v>0</v>
      </c>
      <c r="AL72" s="51"/>
      <c r="AM72" s="52"/>
      <c r="AN72" s="52"/>
      <c r="AO72" s="52"/>
      <c r="AP72" s="52"/>
      <c r="AQ72" s="52"/>
      <c r="AR72" s="53">
        <f t="shared" si="190"/>
        <v>0</v>
      </c>
      <c r="AS72" s="54"/>
      <c r="AT72" s="52"/>
      <c r="AU72" s="53">
        <f t="shared" si="191"/>
        <v>0</v>
      </c>
      <c r="AV72" s="54"/>
      <c r="AW72" s="52"/>
      <c r="AX72" s="52"/>
      <c r="AY72" s="52"/>
      <c r="AZ72" s="55"/>
      <c r="BA72" s="56"/>
      <c r="BB72" s="56"/>
      <c r="BC72" s="57"/>
    </row>
    <row r="73" spans="1:55" ht="17.25" hidden="1" customHeight="1" x14ac:dyDescent="0.2">
      <c r="A73" s="961"/>
      <c r="B73" s="963"/>
      <c r="C73" s="966"/>
      <c r="D73" s="975"/>
      <c r="E73" s="979"/>
      <c r="F73" s="972"/>
      <c r="G73" s="999"/>
      <c r="H73" s="981"/>
      <c r="I73" s="986"/>
      <c r="J73" s="987"/>
      <c r="K73" s="1002"/>
      <c r="L73" s="996"/>
      <c r="M73" s="174"/>
      <c r="N73" s="175"/>
      <c r="O73" s="176"/>
      <c r="P73" s="46"/>
      <c r="Q73" s="47"/>
      <c r="R73" s="1018"/>
      <c r="S73" s="48"/>
      <c r="T73" s="896"/>
      <c r="U73" s="49"/>
      <c r="V73" s="896"/>
      <c r="W73" s="49"/>
      <c r="X73" s="896"/>
      <c r="Y73" s="49"/>
      <c r="Z73" s="896"/>
      <c r="AA73" s="49"/>
      <c r="AB73" s="896"/>
      <c r="AC73" s="49"/>
      <c r="AD73" s="896"/>
      <c r="AE73" s="49"/>
      <c r="AF73" s="896"/>
      <c r="AG73" s="50"/>
      <c r="AH73" s="859"/>
      <c r="AI73" s="859"/>
      <c r="AJ73" s="887"/>
      <c r="AK73" s="103">
        <f t="shared" si="189"/>
        <v>0</v>
      </c>
      <c r="AL73" s="51"/>
      <c r="AM73" s="52"/>
      <c r="AN73" s="52"/>
      <c r="AO73" s="52"/>
      <c r="AP73" s="52"/>
      <c r="AQ73" s="52"/>
      <c r="AR73" s="53">
        <f t="shared" si="190"/>
        <v>0</v>
      </c>
      <c r="AS73" s="54"/>
      <c r="AT73" s="52"/>
      <c r="AU73" s="53">
        <f t="shared" si="191"/>
        <v>0</v>
      </c>
      <c r="AV73" s="54"/>
      <c r="AW73" s="52"/>
      <c r="AX73" s="52"/>
      <c r="AY73" s="52"/>
      <c r="AZ73" s="55"/>
      <c r="BA73" s="56"/>
      <c r="BB73" s="56"/>
      <c r="BC73" s="57"/>
    </row>
    <row r="74" spans="1:55" ht="17.25" hidden="1" customHeight="1" x14ac:dyDescent="0.2">
      <c r="A74" s="961"/>
      <c r="B74" s="963"/>
      <c r="C74" s="966"/>
      <c r="D74" s="975"/>
      <c r="E74" s="979"/>
      <c r="F74" s="972"/>
      <c r="G74" s="999"/>
      <c r="H74" s="981"/>
      <c r="I74" s="986"/>
      <c r="J74" s="987"/>
      <c r="K74" s="1002"/>
      <c r="L74" s="996"/>
      <c r="M74" s="174"/>
      <c r="N74" s="175"/>
      <c r="O74" s="176"/>
      <c r="P74" s="46"/>
      <c r="Q74" s="47"/>
      <c r="R74" s="1018"/>
      <c r="S74" s="48"/>
      <c r="T74" s="896"/>
      <c r="U74" s="49"/>
      <c r="V74" s="896"/>
      <c r="W74" s="49"/>
      <c r="X74" s="896"/>
      <c r="Y74" s="49"/>
      <c r="Z74" s="896"/>
      <c r="AA74" s="49"/>
      <c r="AB74" s="896"/>
      <c r="AC74" s="49"/>
      <c r="AD74" s="896"/>
      <c r="AE74" s="49"/>
      <c r="AF74" s="896"/>
      <c r="AG74" s="50"/>
      <c r="AH74" s="859"/>
      <c r="AI74" s="859"/>
      <c r="AJ74" s="887"/>
      <c r="AK74" s="103">
        <f t="shared" si="189"/>
        <v>0</v>
      </c>
      <c r="AL74" s="51"/>
      <c r="AM74" s="52"/>
      <c r="AN74" s="52"/>
      <c r="AO74" s="52"/>
      <c r="AP74" s="52"/>
      <c r="AQ74" s="52"/>
      <c r="AR74" s="53">
        <f t="shared" si="190"/>
        <v>0</v>
      </c>
      <c r="AS74" s="54"/>
      <c r="AT74" s="52"/>
      <c r="AU74" s="53">
        <f t="shared" si="191"/>
        <v>0</v>
      </c>
      <c r="AV74" s="54"/>
      <c r="AW74" s="52"/>
      <c r="AX74" s="52"/>
      <c r="AY74" s="52"/>
      <c r="AZ74" s="55"/>
      <c r="BA74" s="56"/>
      <c r="BB74" s="56"/>
      <c r="BC74" s="57"/>
    </row>
    <row r="75" spans="1:55" ht="17.25" hidden="1" customHeight="1" x14ac:dyDescent="0.2">
      <c r="A75" s="961"/>
      <c r="B75" s="964"/>
      <c r="C75" s="967"/>
      <c r="D75" s="976"/>
      <c r="E75" s="979"/>
      <c r="F75" s="973"/>
      <c r="G75" s="1000"/>
      <c r="H75" s="982"/>
      <c r="I75" s="986"/>
      <c r="J75" s="987"/>
      <c r="K75" s="1003"/>
      <c r="L75" s="996"/>
      <c r="M75" s="177"/>
      <c r="N75" s="178"/>
      <c r="O75" s="179"/>
      <c r="P75" s="106"/>
      <c r="Q75" s="107"/>
      <c r="R75" s="1018"/>
      <c r="S75" s="108"/>
      <c r="T75" s="896"/>
      <c r="U75" s="109"/>
      <c r="V75" s="896"/>
      <c r="W75" s="109"/>
      <c r="X75" s="896"/>
      <c r="Y75" s="109"/>
      <c r="Z75" s="896"/>
      <c r="AA75" s="109"/>
      <c r="AB75" s="896"/>
      <c r="AC75" s="109"/>
      <c r="AD75" s="896"/>
      <c r="AE75" s="109"/>
      <c r="AF75" s="896"/>
      <c r="AG75" s="110"/>
      <c r="AH75" s="859"/>
      <c r="AI75" s="859"/>
      <c r="AJ75" s="888"/>
      <c r="AK75" s="103">
        <f t="shared" si="189"/>
        <v>0</v>
      </c>
      <c r="AL75" s="111"/>
      <c r="AM75" s="112"/>
      <c r="AN75" s="112"/>
      <c r="AO75" s="112"/>
      <c r="AP75" s="112"/>
      <c r="AQ75" s="112"/>
      <c r="AR75" s="53">
        <f t="shared" si="190"/>
        <v>0</v>
      </c>
      <c r="AS75" s="113"/>
      <c r="AT75" s="112"/>
      <c r="AU75" s="53">
        <f>SUM(AS75:AT75)</f>
        <v>0</v>
      </c>
      <c r="AV75" s="113"/>
      <c r="AW75" s="112"/>
      <c r="AX75" s="112"/>
      <c r="AY75" s="112"/>
      <c r="AZ75" s="114"/>
      <c r="BA75" s="115"/>
      <c r="BB75" s="115"/>
      <c r="BC75" s="116"/>
    </row>
    <row r="76" spans="1:55" ht="9.9499999999999993" hidden="1" customHeight="1" thickBot="1" x14ac:dyDescent="0.25">
      <c r="A76" s="962"/>
      <c r="B76" s="965"/>
      <c r="C76" s="968"/>
      <c r="D76" s="977"/>
      <c r="E76" s="980"/>
      <c r="F76" s="974"/>
      <c r="G76" s="1001"/>
      <c r="H76" s="983"/>
      <c r="I76" s="988"/>
      <c r="J76" s="989"/>
      <c r="K76" s="1004"/>
      <c r="L76" s="997"/>
      <c r="M76" s="180"/>
      <c r="N76" s="181"/>
      <c r="O76" s="182"/>
      <c r="P76" s="117"/>
      <c r="Q76" s="117"/>
      <c r="R76" s="1019"/>
      <c r="S76" s="183"/>
      <c r="T76" s="897"/>
      <c r="U76" s="184"/>
      <c r="V76" s="897"/>
      <c r="W76" s="184"/>
      <c r="X76" s="897"/>
      <c r="Y76" s="184"/>
      <c r="Z76" s="897"/>
      <c r="AA76" s="184"/>
      <c r="AB76" s="897"/>
      <c r="AC76" s="184"/>
      <c r="AD76" s="897"/>
      <c r="AE76" s="184"/>
      <c r="AF76" s="897"/>
      <c r="AG76" s="185"/>
      <c r="AH76" s="860"/>
      <c r="AI76" s="860"/>
      <c r="AJ76" s="118"/>
      <c r="AK76" s="119"/>
      <c r="AL76" s="186"/>
      <c r="AM76" s="187"/>
      <c r="AN76" s="187"/>
      <c r="AO76" s="187"/>
      <c r="AP76" s="187"/>
      <c r="AQ76" s="187"/>
      <c r="AR76" s="120"/>
      <c r="AS76" s="188"/>
      <c r="AT76" s="187"/>
      <c r="AU76" s="120"/>
      <c r="AV76" s="188"/>
      <c r="AW76" s="187"/>
      <c r="AX76" s="187"/>
      <c r="AY76" s="187"/>
      <c r="AZ76" s="189"/>
      <c r="BA76" s="190"/>
      <c r="BB76" s="190"/>
      <c r="BC76" s="191"/>
    </row>
    <row r="77" spans="1:55" ht="6" hidden="1" customHeight="1" x14ac:dyDescent="0.2">
      <c r="A77" s="156"/>
      <c r="B77" s="192"/>
      <c r="C77" s="192"/>
      <c r="D77" s="192"/>
      <c r="E77" s="192"/>
      <c r="F77" s="192"/>
      <c r="G77" s="192"/>
      <c r="H77" s="192"/>
      <c r="I77" s="998"/>
      <c r="J77" s="998"/>
      <c r="K77" s="192"/>
      <c r="L77" s="192"/>
      <c r="M77" s="192"/>
      <c r="N77" s="192"/>
      <c r="O77" s="192"/>
      <c r="P77" s="192"/>
      <c r="Q77" s="192"/>
      <c r="R77" s="192"/>
      <c r="S77" s="192"/>
      <c r="T77" s="192"/>
      <c r="U77" s="192"/>
      <c r="V77" s="192"/>
      <c r="W77" s="192"/>
      <c r="X77" s="192"/>
      <c r="Y77" s="192"/>
      <c r="Z77" s="192"/>
      <c r="AA77" s="192"/>
      <c r="AB77" s="192"/>
      <c r="AC77" s="192"/>
      <c r="AD77" s="192"/>
      <c r="AE77" s="192"/>
      <c r="AF77" s="192"/>
      <c r="AG77" s="192"/>
      <c r="AH77" s="192"/>
      <c r="AI77" s="192"/>
      <c r="AJ77" s="192"/>
      <c r="AK77" s="193"/>
      <c r="AL77" s="193"/>
      <c r="AM77" s="193"/>
      <c r="AN77" s="193"/>
      <c r="AO77" s="193"/>
      <c r="AP77" s="193"/>
      <c r="AQ77" s="194"/>
      <c r="AR77" s="193"/>
      <c r="AS77" s="193"/>
      <c r="AT77" s="193"/>
      <c r="AU77" s="193"/>
      <c r="AV77" s="193"/>
      <c r="AW77" s="193"/>
      <c r="AX77" s="193"/>
      <c r="AY77" s="193"/>
      <c r="AZ77" s="193"/>
      <c r="BA77" s="193"/>
      <c r="BB77" s="193"/>
      <c r="BC77" s="156"/>
    </row>
    <row r="78" spans="1:55" ht="72" hidden="1" customHeight="1" x14ac:dyDescent="0.2">
      <c r="A78" s="960">
        <v>8</v>
      </c>
      <c r="B78" s="161" t="s">
        <v>1704</v>
      </c>
      <c r="C78" s="162" t="s">
        <v>1705</v>
      </c>
      <c r="D78" s="163" t="s">
        <v>21</v>
      </c>
      <c r="E78" s="163" t="s">
        <v>1890</v>
      </c>
      <c r="F78" s="162" t="s">
        <v>1706</v>
      </c>
      <c r="G78" s="164" t="s">
        <v>1678</v>
      </c>
      <c r="H78" s="164" t="s">
        <v>1679</v>
      </c>
      <c r="I78" s="165" t="s">
        <v>1906</v>
      </c>
      <c r="J78" s="166">
        <f>+$N$3</f>
        <v>2019</v>
      </c>
      <c r="K78" s="164" t="s">
        <v>1923</v>
      </c>
      <c r="L78" s="165" t="s">
        <v>1924</v>
      </c>
      <c r="M78" s="162" t="s">
        <v>1707</v>
      </c>
      <c r="N78" s="162" t="s">
        <v>1708</v>
      </c>
      <c r="O78" s="162" t="s">
        <v>1709</v>
      </c>
      <c r="P78" s="162" t="s">
        <v>1710</v>
      </c>
      <c r="Q78" s="162" t="s">
        <v>1711</v>
      </c>
      <c r="R78" s="167">
        <f t="shared" ref="R78" si="192">SUM(R79:R85)</f>
        <v>0</v>
      </c>
      <c r="S78" s="168">
        <f t="shared" ref="S78" si="193">SUM(S79:S85)</f>
        <v>0</v>
      </c>
      <c r="T78" s="169">
        <f t="shared" ref="T78" si="194">SUM(T79:T85)</f>
        <v>0</v>
      </c>
      <c r="U78" s="170">
        <f t="shared" ref="U78" si="195">SUM(U79:U85)</f>
        <v>0</v>
      </c>
      <c r="V78" s="169">
        <f t="shared" ref="V78" si="196">SUM(V79:V85)</f>
        <v>0</v>
      </c>
      <c r="W78" s="170">
        <f t="shared" ref="W78" si="197">SUM(W79:W85)</f>
        <v>0</v>
      </c>
      <c r="X78" s="169">
        <f t="shared" ref="X78" si="198">SUM(X79:X85)</f>
        <v>0</v>
      </c>
      <c r="Y78" s="170">
        <f t="shared" ref="Y78" si="199">SUM(Y79:Y85)</f>
        <v>0</v>
      </c>
      <c r="Z78" s="169">
        <f t="shared" ref="Z78" si="200">SUM(Z79:Z85)</f>
        <v>0</v>
      </c>
      <c r="AA78" s="170">
        <f t="shared" ref="AA78" si="201">SUM(AA79:AA85)</f>
        <v>0</v>
      </c>
      <c r="AB78" s="169">
        <f t="shared" ref="AB78" si="202">SUM(AB79:AB85)</f>
        <v>0</v>
      </c>
      <c r="AC78" s="170">
        <f t="shared" ref="AC78" si="203">SUM(AC79:AC85)</f>
        <v>0</v>
      </c>
      <c r="AD78" s="169">
        <f t="shared" ref="AD78" si="204">SUM(AD79:AD85)</f>
        <v>0</v>
      </c>
      <c r="AE78" s="170">
        <f t="shared" ref="AE78" si="205">SUM(AE79:AE85)</f>
        <v>0</v>
      </c>
      <c r="AF78" s="169">
        <f t="shared" ref="AF78" si="206">SUM(AF79:AF85)</f>
        <v>0</v>
      </c>
      <c r="AG78" s="171">
        <f t="shared" ref="AG78" si="207">SUM(AG79:AG85)</f>
        <v>0</v>
      </c>
      <c r="AH78" s="857"/>
      <c r="AI78" s="857"/>
      <c r="AJ78" s="172">
        <f t="shared" ref="AJ78" si="208">SUM(AJ79:AJ85)</f>
        <v>0</v>
      </c>
      <c r="AK78" s="173">
        <f t="shared" ref="AK78" si="209">SUM(AK79:AK85)</f>
        <v>0</v>
      </c>
      <c r="AL78" s="41">
        <f t="shared" ref="AL78" si="210">SUM(AL79:AL85)</f>
        <v>0</v>
      </c>
      <c r="AM78" s="42">
        <f t="shared" ref="AM78" si="211">SUM(AM79:AM85)</f>
        <v>0</v>
      </c>
      <c r="AN78" s="42">
        <f t="shared" ref="AN78" si="212">SUM(AN79:AN85)</f>
        <v>0</v>
      </c>
      <c r="AO78" s="42">
        <f t="shared" ref="AO78" si="213">SUM(AO79:AO85)</f>
        <v>0</v>
      </c>
      <c r="AP78" s="42">
        <f t="shared" ref="AP78" si="214">SUM(AP79:AP85)</f>
        <v>0</v>
      </c>
      <c r="AQ78" s="42">
        <f t="shared" ref="AQ78" si="215">SUM(AQ79:AQ85)</f>
        <v>0</v>
      </c>
      <c r="AR78" s="43">
        <f t="shared" ref="AR78" si="216">SUM(AR79:AR85)</f>
        <v>0</v>
      </c>
      <c r="AS78" s="104">
        <f t="shared" ref="AS78" si="217">SUM(AS79:AS85)</f>
        <v>0</v>
      </c>
      <c r="AT78" s="42">
        <f t="shared" ref="AT78" si="218">SUM(AT79:AT85)</f>
        <v>0</v>
      </c>
      <c r="AU78" s="43">
        <f t="shared" ref="AU78" si="219">SUM(AU79:AU85)</f>
        <v>0</v>
      </c>
      <c r="AV78" s="104">
        <f t="shared" ref="AV78" si="220">SUM(AV79:AV85)</f>
        <v>0</v>
      </c>
      <c r="AW78" s="42">
        <f t="shared" ref="AW78" si="221">SUM(AW79:AW85)</f>
        <v>0</v>
      </c>
      <c r="AX78" s="42">
        <f t="shared" ref="AX78" si="222">SUM(AX79:AX85)</f>
        <v>0</v>
      </c>
      <c r="AY78" s="42">
        <f t="shared" ref="AY78" si="223">SUM(AY79:AY85)</f>
        <v>0</v>
      </c>
      <c r="AZ78" s="105">
        <f t="shared" ref="AZ78" si="224">SUM(AZ79:AZ85)</f>
        <v>0</v>
      </c>
      <c r="BA78" s="44" t="s">
        <v>1684</v>
      </c>
      <c r="BB78" s="44" t="s">
        <v>1685</v>
      </c>
      <c r="BC78" s="45" t="s">
        <v>1686</v>
      </c>
    </row>
    <row r="79" spans="1:55" ht="17.25" hidden="1" customHeight="1" x14ac:dyDescent="0.2">
      <c r="A79" s="961"/>
      <c r="B79" s="963" t="str">
        <f>VLOOKUP($D$9,'PROYECTOS REGISTRADOS'!$A$2:$D$82,4,0)</f>
        <v>Implementación del Plan de Medios en el Municipio Tocancipá, Cundinamarca, Centro Oriente</v>
      </c>
      <c r="C79" s="966" t="str">
        <f>VLOOKUP($D$9,'PROYECTOS REGISTRADOS'!$A$2:$D$82,3,0)</f>
        <v>2016-25817-0004</v>
      </c>
      <c r="D79" s="975"/>
      <c r="E79" s="978" t="str">
        <f>IF(D79=0,"0-0",(VLOOKUP(D79,'CONSOLIDADO PLAN DESARROLLO'!$EL$9:$ET$304,2,0)))</f>
        <v>0-0</v>
      </c>
      <c r="F79" s="972" t="str">
        <f>IF(D79=0,"0-0",(VLOOKUP(D79,'CONSOLIDADO PLAN DESARROLLO'!$EL$9:$ET$304,3,0)))</f>
        <v>0-0</v>
      </c>
      <c r="G79" s="999" t="str">
        <f>IF(D79=0,"0-0",(VLOOKUP(D79,'CONSOLIDADO PLAN DESARROLLO'!$EL$9:$ET$304,4,0)))</f>
        <v>0-0</v>
      </c>
      <c r="H79" s="981" t="str">
        <f>IF(D79=0,"0-0",(VLOOKUP(D79,'CONSOLIDADO PLAN DESARROLLO'!$EL$9:$ET$304,5,0)))</f>
        <v>0-0</v>
      </c>
      <c r="I79" s="984" t="str">
        <f>IF(D79=0,"0-0",(VLOOKUP(D79,'CONSOLIDADO PLAN DESARROLLO'!$EL$9:$ET$304,$R$3,0)))</f>
        <v>0-0</v>
      </c>
      <c r="J79" s="985"/>
      <c r="K79" s="1002"/>
      <c r="L79" s="995"/>
      <c r="M79" s="174"/>
      <c r="N79" s="175"/>
      <c r="O79" s="176"/>
      <c r="P79" s="46"/>
      <c r="Q79" s="47"/>
      <c r="R79" s="1017"/>
      <c r="S79" s="48"/>
      <c r="T79" s="895"/>
      <c r="U79" s="49"/>
      <c r="V79" s="895"/>
      <c r="W79" s="49"/>
      <c r="X79" s="895"/>
      <c r="Y79" s="49"/>
      <c r="Z79" s="895"/>
      <c r="AA79" s="49"/>
      <c r="AB79" s="895"/>
      <c r="AC79" s="49"/>
      <c r="AD79" s="895"/>
      <c r="AE79" s="49"/>
      <c r="AF79" s="895"/>
      <c r="AG79" s="50"/>
      <c r="AH79" s="858"/>
      <c r="AI79" s="858"/>
      <c r="AJ79" s="886">
        <f>+R79+T79+V79+X79+Z79+AB79+AD79+AF79</f>
        <v>0</v>
      </c>
      <c r="AK79" s="103">
        <f t="shared" ref="AK79:AK84" si="225">AC79+AE79+AG79+S79+U79+W79+Y79+AA79</f>
        <v>0</v>
      </c>
      <c r="AL79" s="51"/>
      <c r="AM79" s="52"/>
      <c r="AN79" s="52"/>
      <c r="AO79" s="52"/>
      <c r="AP79" s="52"/>
      <c r="AQ79" s="52"/>
      <c r="AR79" s="53">
        <f t="shared" ref="AR79:AR84" si="226">SUM(AL79:AQ79)</f>
        <v>0</v>
      </c>
      <c r="AS79" s="54"/>
      <c r="AT79" s="52"/>
      <c r="AU79" s="53">
        <f t="shared" ref="AU79:AU83" si="227">SUM(AS79:AT79)</f>
        <v>0</v>
      </c>
      <c r="AV79" s="54"/>
      <c r="AW79" s="52"/>
      <c r="AX79" s="52"/>
      <c r="AY79" s="52"/>
      <c r="AZ79" s="55"/>
      <c r="BA79" s="56"/>
      <c r="BB79" s="56"/>
      <c r="BC79" s="57"/>
    </row>
    <row r="80" spans="1:55" ht="17.25" hidden="1" customHeight="1" x14ac:dyDescent="0.2">
      <c r="A80" s="961"/>
      <c r="B80" s="963"/>
      <c r="C80" s="966"/>
      <c r="D80" s="975"/>
      <c r="E80" s="979"/>
      <c r="F80" s="972"/>
      <c r="G80" s="999"/>
      <c r="H80" s="981"/>
      <c r="I80" s="986"/>
      <c r="J80" s="987"/>
      <c r="K80" s="1002"/>
      <c r="L80" s="996"/>
      <c r="M80" s="174"/>
      <c r="N80" s="175"/>
      <c r="O80" s="176"/>
      <c r="P80" s="46"/>
      <c r="Q80" s="47"/>
      <c r="R80" s="1018"/>
      <c r="S80" s="48"/>
      <c r="T80" s="896"/>
      <c r="U80" s="49"/>
      <c r="V80" s="896"/>
      <c r="W80" s="49"/>
      <c r="X80" s="896"/>
      <c r="Y80" s="49"/>
      <c r="Z80" s="896"/>
      <c r="AA80" s="49"/>
      <c r="AB80" s="896"/>
      <c r="AC80" s="49"/>
      <c r="AD80" s="896"/>
      <c r="AE80" s="49"/>
      <c r="AF80" s="896"/>
      <c r="AG80" s="50"/>
      <c r="AH80" s="859"/>
      <c r="AI80" s="859"/>
      <c r="AJ80" s="887"/>
      <c r="AK80" s="103">
        <f t="shared" si="225"/>
        <v>0</v>
      </c>
      <c r="AL80" s="51"/>
      <c r="AM80" s="52"/>
      <c r="AN80" s="52"/>
      <c r="AO80" s="52"/>
      <c r="AP80" s="52"/>
      <c r="AQ80" s="52"/>
      <c r="AR80" s="53">
        <f t="shared" si="226"/>
        <v>0</v>
      </c>
      <c r="AS80" s="54"/>
      <c r="AT80" s="52"/>
      <c r="AU80" s="53">
        <f t="shared" si="227"/>
        <v>0</v>
      </c>
      <c r="AV80" s="54"/>
      <c r="AW80" s="52"/>
      <c r="AX80" s="52"/>
      <c r="AY80" s="52"/>
      <c r="AZ80" s="55"/>
      <c r="BA80" s="56"/>
      <c r="BB80" s="56"/>
      <c r="BC80" s="57"/>
    </row>
    <row r="81" spans="1:55" ht="17.25" hidden="1" customHeight="1" x14ac:dyDescent="0.2">
      <c r="A81" s="961"/>
      <c r="B81" s="963"/>
      <c r="C81" s="966"/>
      <c r="D81" s="975"/>
      <c r="E81" s="979"/>
      <c r="F81" s="972"/>
      <c r="G81" s="999"/>
      <c r="H81" s="981"/>
      <c r="I81" s="986"/>
      <c r="J81" s="987"/>
      <c r="K81" s="1002"/>
      <c r="L81" s="996"/>
      <c r="M81" s="174"/>
      <c r="N81" s="175"/>
      <c r="O81" s="176"/>
      <c r="P81" s="46"/>
      <c r="Q81" s="47"/>
      <c r="R81" s="1018"/>
      <c r="S81" s="48"/>
      <c r="T81" s="896"/>
      <c r="U81" s="49"/>
      <c r="V81" s="896"/>
      <c r="W81" s="49"/>
      <c r="X81" s="896"/>
      <c r="Y81" s="49"/>
      <c r="Z81" s="896"/>
      <c r="AA81" s="49"/>
      <c r="AB81" s="896"/>
      <c r="AC81" s="49"/>
      <c r="AD81" s="896"/>
      <c r="AE81" s="49"/>
      <c r="AF81" s="896"/>
      <c r="AG81" s="50"/>
      <c r="AH81" s="859"/>
      <c r="AI81" s="859"/>
      <c r="AJ81" s="887"/>
      <c r="AK81" s="103">
        <f t="shared" si="225"/>
        <v>0</v>
      </c>
      <c r="AL81" s="51"/>
      <c r="AM81" s="52"/>
      <c r="AN81" s="52"/>
      <c r="AO81" s="52"/>
      <c r="AP81" s="52"/>
      <c r="AQ81" s="52"/>
      <c r="AR81" s="53">
        <f t="shared" si="226"/>
        <v>0</v>
      </c>
      <c r="AS81" s="54"/>
      <c r="AT81" s="52"/>
      <c r="AU81" s="53">
        <f t="shared" si="227"/>
        <v>0</v>
      </c>
      <c r="AV81" s="54"/>
      <c r="AW81" s="52"/>
      <c r="AX81" s="52"/>
      <c r="AY81" s="52"/>
      <c r="AZ81" s="55"/>
      <c r="BA81" s="56"/>
      <c r="BB81" s="56"/>
      <c r="BC81" s="57"/>
    </row>
    <row r="82" spans="1:55" ht="17.25" hidden="1" customHeight="1" x14ac:dyDescent="0.2">
      <c r="A82" s="961"/>
      <c r="B82" s="963"/>
      <c r="C82" s="966"/>
      <c r="D82" s="975"/>
      <c r="E82" s="979"/>
      <c r="F82" s="972"/>
      <c r="G82" s="999"/>
      <c r="H82" s="981"/>
      <c r="I82" s="986"/>
      <c r="J82" s="987"/>
      <c r="K82" s="1002"/>
      <c r="L82" s="996"/>
      <c r="M82" s="174"/>
      <c r="N82" s="175"/>
      <c r="O82" s="176"/>
      <c r="P82" s="46"/>
      <c r="Q82" s="47"/>
      <c r="R82" s="1018"/>
      <c r="S82" s="48"/>
      <c r="T82" s="896"/>
      <c r="U82" s="49"/>
      <c r="V82" s="896"/>
      <c r="W82" s="49"/>
      <c r="X82" s="896"/>
      <c r="Y82" s="49"/>
      <c r="Z82" s="896"/>
      <c r="AA82" s="49"/>
      <c r="AB82" s="896"/>
      <c r="AC82" s="49"/>
      <c r="AD82" s="896"/>
      <c r="AE82" s="49"/>
      <c r="AF82" s="896"/>
      <c r="AG82" s="50"/>
      <c r="AH82" s="859"/>
      <c r="AI82" s="859"/>
      <c r="AJ82" s="887"/>
      <c r="AK82" s="103">
        <f t="shared" si="225"/>
        <v>0</v>
      </c>
      <c r="AL82" s="51"/>
      <c r="AM82" s="52"/>
      <c r="AN82" s="52"/>
      <c r="AO82" s="52"/>
      <c r="AP82" s="52"/>
      <c r="AQ82" s="52"/>
      <c r="AR82" s="53">
        <f t="shared" si="226"/>
        <v>0</v>
      </c>
      <c r="AS82" s="54"/>
      <c r="AT82" s="52"/>
      <c r="AU82" s="53">
        <f t="shared" si="227"/>
        <v>0</v>
      </c>
      <c r="AV82" s="54"/>
      <c r="AW82" s="52"/>
      <c r="AX82" s="52"/>
      <c r="AY82" s="52"/>
      <c r="AZ82" s="55"/>
      <c r="BA82" s="56"/>
      <c r="BB82" s="56"/>
      <c r="BC82" s="57"/>
    </row>
    <row r="83" spans="1:55" ht="17.25" hidden="1" customHeight="1" x14ac:dyDescent="0.2">
      <c r="A83" s="961"/>
      <c r="B83" s="963"/>
      <c r="C83" s="966"/>
      <c r="D83" s="975"/>
      <c r="E83" s="979"/>
      <c r="F83" s="972"/>
      <c r="G83" s="999"/>
      <c r="H83" s="981"/>
      <c r="I83" s="986"/>
      <c r="J83" s="987"/>
      <c r="K83" s="1002"/>
      <c r="L83" s="996"/>
      <c r="M83" s="174"/>
      <c r="N83" s="175"/>
      <c r="O83" s="176"/>
      <c r="P83" s="46"/>
      <c r="Q83" s="47"/>
      <c r="R83" s="1018"/>
      <c r="S83" s="48"/>
      <c r="T83" s="896"/>
      <c r="U83" s="49"/>
      <c r="V83" s="896"/>
      <c r="W83" s="49"/>
      <c r="X83" s="896"/>
      <c r="Y83" s="49"/>
      <c r="Z83" s="896"/>
      <c r="AA83" s="49"/>
      <c r="AB83" s="896"/>
      <c r="AC83" s="49"/>
      <c r="AD83" s="896"/>
      <c r="AE83" s="49"/>
      <c r="AF83" s="896"/>
      <c r="AG83" s="50"/>
      <c r="AH83" s="859"/>
      <c r="AI83" s="859"/>
      <c r="AJ83" s="887"/>
      <c r="AK83" s="103">
        <f t="shared" si="225"/>
        <v>0</v>
      </c>
      <c r="AL83" s="51"/>
      <c r="AM83" s="52"/>
      <c r="AN83" s="52"/>
      <c r="AO83" s="52"/>
      <c r="AP83" s="52"/>
      <c r="AQ83" s="52"/>
      <c r="AR83" s="53">
        <f t="shared" si="226"/>
        <v>0</v>
      </c>
      <c r="AS83" s="54"/>
      <c r="AT83" s="52"/>
      <c r="AU83" s="53">
        <f t="shared" si="227"/>
        <v>0</v>
      </c>
      <c r="AV83" s="54"/>
      <c r="AW83" s="52"/>
      <c r="AX83" s="52"/>
      <c r="AY83" s="52"/>
      <c r="AZ83" s="55"/>
      <c r="BA83" s="56"/>
      <c r="BB83" s="56"/>
      <c r="BC83" s="57"/>
    </row>
    <row r="84" spans="1:55" ht="17.25" hidden="1" customHeight="1" x14ac:dyDescent="0.2">
      <c r="A84" s="961"/>
      <c r="B84" s="964"/>
      <c r="C84" s="967"/>
      <c r="D84" s="976"/>
      <c r="E84" s="979"/>
      <c r="F84" s="973"/>
      <c r="G84" s="1000"/>
      <c r="H84" s="982"/>
      <c r="I84" s="986"/>
      <c r="J84" s="987"/>
      <c r="K84" s="1003"/>
      <c r="L84" s="996"/>
      <c r="M84" s="177"/>
      <c r="N84" s="178"/>
      <c r="O84" s="179"/>
      <c r="P84" s="106"/>
      <c r="Q84" s="107"/>
      <c r="R84" s="1018"/>
      <c r="S84" s="108"/>
      <c r="T84" s="896"/>
      <c r="U84" s="109"/>
      <c r="V84" s="896"/>
      <c r="W84" s="109"/>
      <c r="X84" s="896"/>
      <c r="Y84" s="109"/>
      <c r="Z84" s="896"/>
      <c r="AA84" s="109"/>
      <c r="AB84" s="896"/>
      <c r="AC84" s="109"/>
      <c r="AD84" s="896"/>
      <c r="AE84" s="109"/>
      <c r="AF84" s="896"/>
      <c r="AG84" s="110"/>
      <c r="AH84" s="859"/>
      <c r="AI84" s="859"/>
      <c r="AJ84" s="888"/>
      <c r="AK84" s="103">
        <f t="shared" si="225"/>
        <v>0</v>
      </c>
      <c r="AL84" s="111"/>
      <c r="AM84" s="112"/>
      <c r="AN84" s="112"/>
      <c r="AO84" s="112"/>
      <c r="AP84" s="112"/>
      <c r="AQ84" s="112"/>
      <c r="AR84" s="53">
        <f t="shared" si="226"/>
        <v>0</v>
      </c>
      <c r="AS84" s="113"/>
      <c r="AT84" s="112"/>
      <c r="AU84" s="53">
        <f>SUM(AS84:AT84)</f>
        <v>0</v>
      </c>
      <c r="AV84" s="113"/>
      <c r="AW84" s="112"/>
      <c r="AX84" s="112"/>
      <c r="AY84" s="112"/>
      <c r="AZ84" s="114"/>
      <c r="BA84" s="115"/>
      <c r="BB84" s="115"/>
      <c r="BC84" s="116"/>
    </row>
    <row r="85" spans="1:55" ht="9.9499999999999993" hidden="1" customHeight="1" thickBot="1" x14ac:dyDescent="0.25">
      <c r="A85" s="962"/>
      <c r="B85" s="965"/>
      <c r="C85" s="968"/>
      <c r="D85" s="977"/>
      <c r="E85" s="980"/>
      <c r="F85" s="974"/>
      <c r="G85" s="1001"/>
      <c r="H85" s="983"/>
      <c r="I85" s="988"/>
      <c r="J85" s="989"/>
      <c r="K85" s="1004"/>
      <c r="L85" s="997"/>
      <c r="M85" s="180"/>
      <c r="N85" s="181"/>
      <c r="O85" s="182"/>
      <c r="P85" s="117"/>
      <c r="Q85" s="117"/>
      <c r="R85" s="1019"/>
      <c r="S85" s="183"/>
      <c r="T85" s="897"/>
      <c r="U85" s="184"/>
      <c r="V85" s="897"/>
      <c r="W85" s="184"/>
      <c r="X85" s="897"/>
      <c r="Y85" s="184"/>
      <c r="Z85" s="897"/>
      <c r="AA85" s="184"/>
      <c r="AB85" s="897"/>
      <c r="AC85" s="184"/>
      <c r="AD85" s="897"/>
      <c r="AE85" s="184"/>
      <c r="AF85" s="897"/>
      <c r="AG85" s="185"/>
      <c r="AH85" s="860"/>
      <c r="AI85" s="860"/>
      <c r="AJ85" s="118"/>
      <c r="AK85" s="119"/>
      <c r="AL85" s="186"/>
      <c r="AM85" s="187"/>
      <c r="AN85" s="187"/>
      <c r="AO85" s="187"/>
      <c r="AP85" s="187"/>
      <c r="AQ85" s="187"/>
      <c r="AR85" s="120"/>
      <c r="AS85" s="188"/>
      <c r="AT85" s="187"/>
      <c r="AU85" s="120"/>
      <c r="AV85" s="188"/>
      <c r="AW85" s="187"/>
      <c r="AX85" s="187"/>
      <c r="AY85" s="187"/>
      <c r="AZ85" s="189"/>
      <c r="BA85" s="190"/>
      <c r="BB85" s="190"/>
      <c r="BC85" s="191"/>
    </row>
    <row r="86" spans="1:55" ht="6" hidden="1" customHeight="1" x14ac:dyDescent="0.2">
      <c r="A86" s="156"/>
      <c r="B86" s="192"/>
      <c r="C86" s="192"/>
      <c r="D86" s="192"/>
      <c r="E86" s="192"/>
      <c r="F86" s="192"/>
      <c r="G86" s="192"/>
      <c r="H86" s="192"/>
      <c r="I86" s="998"/>
      <c r="J86" s="998"/>
      <c r="K86" s="192"/>
      <c r="L86" s="192"/>
      <c r="M86" s="192"/>
      <c r="N86" s="192"/>
      <c r="O86" s="192"/>
      <c r="P86" s="192"/>
      <c r="Q86" s="192"/>
      <c r="R86" s="192"/>
      <c r="S86" s="192"/>
      <c r="T86" s="192"/>
      <c r="U86" s="192"/>
      <c r="V86" s="192"/>
      <c r="W86" s="192"/>
      <c r="X86" s="192"/>
      <c r="Y86" s="192"/>
      <c r="Z86" s="192"/>
      <c r="AA86" s="192"/>
      <c r="AB86" s="192"/>
      <c r="AC86" s="192"/>
      <c r="AD86" s="192"/>
      <c r="AE86" s="192"/>
      <c r="AF86" s="192"/>
      <c r="AG86" s="192"/>
      <c r="AH86" s="192"/>
      <c r="AI86" s="192"/>
      <c r="AJ86" s="192"/>
      <c r="AK86" s="193"/>
      <c r="AL86" s="193"/>
      <c r="AM86" s="193"/>
      <c r="AN86" s="193"/>
      <c r="AO86" s="193"/>
      <c r="AP86" s="193"/>
      <c r="AQ86" s="194"/>
      <c r="AR86" s="193"/>
      <c r="AS86" s="193"/>
      <c r="AT86" s="193"/>
      <c r="AU86" s="193"/>
      <c r="AV86" s="193"/>
      <c r="AW86" s="193"/>
      <c r="AX86" s="193"/>
      <c r="AY86" s="193"/>
      <c r="AZ86" s="193"/>
      <c r="BA86" s="193"/>
      <c r="BB86" s="193"/>
      <c r="BC86" s="156"/>
    </row>
    <row r="87" spans="1:55" ht="72" hidden="1" customHeight="1" x14ac:dyDescent="0.2">
      <c r="A87" s="960">
        <v>9</v>
      </c>
      <c r="B87" s="161" t="s">
        <v>1704</v>
      </c>
      <c r="C87" s="162" t="s">
        <v>1705</v>
      </c>
      <c r="D87" s="163" t="s">
        <v>21</v>
      </c>
      <c r="E87" s="163" t="s">
        <v>1890</v>
      </c>
      <c r="F87" s="162" t="s">
        <v>1706</v>
      </c>
      <c r="G87" s="164" t="s">
        <v>1678</v>
      </c>
      <c r="H87" s="164" t="s">
        <v>1679</v>
      </c>
      <c r="I87" s="165" t="s">
        <v>1906</v>
      </c>
      <c r="J87" s="166">
        <f>+$N$3</f>
        <v>2019</v>
      </c>
      <c r="K87" s="164" t="s">
        <v>1923</v>
      </c>
      <c r="L87" s="165" t="s">
        <v>1924</v>
      </c>
      <c r="M87" s="162" t="s">
        <v>1707</v>
      </c>
      <c r="N87" s="162" t="s">
        <v>1708</v>
      </c>
      <c r="O87" s="162" t="s">
        <v>1709</v>
      </c>
      <c r="P87" s="162" t="s">
        <v>1710</v>
      </c>
      <c r="Q87" s="162" t="s">
        <v>1711</v>
      </c>
      <c r="R87" s="167">
        <f t="shared" ref="R87" si="228">SUM(R88:R94)</f>
        <v>0</v>
      </c>
      <c r="S87" s="168">
        <f t="shared" ref="S87" si="229">SUM(S88:S94)</f>
        <v>0</v>
      </c>
      <c r="T87" s="169">
        <f t="shared" ref="T87" si="230">SUM(T88:T94)</f>
        <v>0</v>
      </c>
      <c r="U87" s="170">
        <f t="shared" ref="U87" si="231">SUM(U88:U94)</f>
        <v>0</v>
      </c>
      <c r="V87" s="169">
        <f t="shared" ref="V87" si="232">SUM(V88:V94)</f>
        <v>0</v>
      </c>
      <c r="W87" s="170">
        <f t="shared" ref="W87" si="233">SUM(W88:W94)</f>
        <v>0</v>
      </c>
      <c r="X87" s="169">
        <f t="shared" ref="X87" si="234">SUM(X88:X94)</f>
        <v>0</v>
      </c>
      <c r="Y87" s="170">
        <f t="shared" ref="Y87" si="235">SUM(Y88:Y94)</f>
        <v>0</v>
      </c>
      <c r="Z87" s="169">
        <f t="shared" ref="Z87" si="236">SUM(Z88:Z94)</f>
        <v>0</v>
      </c>
      <c r="AA87" s="170">
        <f t="shared" ref="AA87" si="237">SUM(AA88:AA94)</f>
        <v>0</v>
      </c>
      <c r="AB87" s="169">
        <f t="shared" ref="AB87" si="238">SUM(AB88:AB94)</f>
        <v>0</v>
      </c>
      <c r="AC87" s="170">
        <f t="shared" ref="AC87" si="239">SUM(AC88:AC94)</f>
        <v>0</v>
      </c>
      <c r="AD87" s="169">
        <f t="shared" ref="AD87" si="240">SUM(AD88:AD94)</f>
        <v>0</v>
      </c>
      <c r="AE87" s="170">
        <f t="shared" ref="AE87" si="241">SUM(AE88:AE94)</f>
        <v>0</v>
      </c>
      <c r="AF87" s="169">
        <f t="shared" ref="AF87" si="242">SUM(AF88:AF94)</f>
        <v>0</v>
      </c>
      <c r="AG87" s="171">
        <f t="shared" ref="AG87" si="243">SUM(AG88:AG94)</f>
        <v>0</v>
      </c>
      <c r="AH87" s="857"/>
      <c r="AI87" s="857"/>
      <c r="AJ87" s="172">
        <f t="shared" ref="AJ87" si="244">SUM(AJ88:AJ94)</f>
        <v>0</v>
      </c>
      <c r="AK87" s="173">
        <f t="shared" ref="AK87" si="245">SUM(AK88:AK94)</f>
        <v>0</v>
      </c>
      <c r="AL87" s="41">
        <f t="shared" ref="AL87" si="246">SUM(AL88:AL94)</f>
        <v>0</v>
      </c>
      <c r="AM87" s="42">
        <f t="shared" ref="AM87" si="247">SUM(AM88:AM94)</f>
        <v>0</v>
      </c>
      <c r="AN87" s="42">
        <f t="shared" ref="AN87" si="248">SUM(AN88:AN94)</f>
        <v>0</v>
      </c>
      <c r="AO87" s="42">
        <f t="shared" ref="AO87" si="249">SUM(AO88:AO94)</f>
        <v>0</v>
      </c>
      <c r="AP87" s="42">
        <f t="shared" ref="AP87" si="250">SUM(AP88:AP94)</f>
        <v>0</v>
      </c>
      <c r="AQ87" s="42">
        <f t="shared" ref="AQ87" si="251">SUM(AQ88:AQ94)</f>
        <v>0</v>
      </c>
      <c r="AR87" s="43">
        <f t="shared" ref="AR87" si="252">SUM(AR88:AR94)</f>
        <v>0</v>
      </c>
      <c r="AS87" s="104">
        <f t="shared" ref="AS87" si="253">SUM(AS88:AS94)</f>
        <v>0</v>
      </c>
      <c r="AT87" s="42">
        <f t="shared" ref="AT87" si="254">SUM(AT88:AT94)</f>
        <v>0</v>
      </c>
      <c r="AU87" s="43">
        <f t="shared" ref="AU87" si="255">SUM(AU88:AU94)</f>
        <v>0</v>
      </c>
      <c r="AV87" s="104">
        <f t="shared" ref="AV87" si="256">SUM(AV88:AV94)</f>
        <v>0</v>
      </c>
      <c r="AW87" s="42">
        <f t="shared" ref="AW87" si="257">SUM(AW88:AW94)</f>
        <v>0</v>
      </c>
      <c r="AX87" s="42">
        <f t="shared" ref="AX87" si="258">SUM(AX88:AX94)</f>
        <v>0</v>
      </c>
      <c r="AY87" s="42">
        <f t="shared" ref="AY87" si="259">SUM(AY88:AY94)</f>
        <v>0</v>
      </c>
      <c r="AZ87" s="105">
        <f t="shared" ref="AZ87" si="260">SUM(AZ88:AZ94)</f>
        <v>0</v>
      </c>
      <c r="BA87" s="44" t="s">
        <v>1684</v>
      </c>
      <c r="BB87" s="44" t="s">
        <v>1685</v>
      </c>
      <c r="BC87" s="45" t="s">
        <v>1686</v>
      </c>
    </row>
    <row r="88" spans="1:55" ht="17.25" hidden="1" customHeight="1" x14ac:dyDescent="0.2">
      <c r="A88" s="961"/>
      <c r="B88" s="963" t="str">
        <f>VLOOKUP($D$9,'PROYECTOS REGISTRADOS'!$A$2:$D$82,4,0)</f>
        <v>Implementación del Plan de Medios en el Municipio Tocancipá, Cundinamarca, Centro Oriente</v>
      </c>
      <c r="C88" s="966" t="str">
        <f>VLOOKUP($D$9,'PROYECTOS REGISTRADOS'!$A$2:$D$82,3,0)</f>
        <v>2016-25817-0004</v>
      </c>
      <c r="D88" s="975"/>
      <c r="E88" s="978" t="str">
        <f>IF(D88=0,"0-0",(VLOOKUP(D88,'CONSOLIDADO PLAN DESARROLLO'!$EL$9:$ET$304,2,0)))</f>
        <v>0-0</v>
      </c>
      <c r="F88" s="972" t="str">
        <f>IF(D88=0,"0-0",(VLOOKUP(D88,'CONSOLIDADO PLAN DESARROLLO'!$EL$9:$ET$304,3,0)))</f>
        <v>0-0</v>
      </c>
      <c r="G88" s="999" t="str">
        <f>IF(D88=0,"0-0",(VLOOKUP(D88,'CONSOLIDADO PLAN DESARROLLO'!$EL$9:$ET$304,4,0)))</f>
        <v>0-0</v>
      </c>
      <c r="H88" s="981" t="str">
        <f>IF(D88=0,"0-0",(VLOOKUP(D88,'CONSOLIDADO PLAN DESARROLLO'!$EL$9:$ET$304,5,0)))</f>
        <v>0-0</v>
      </c>
      <c r="I88" s="984" t="str">
        <f>IF(D88=0,"0-0",(VLOOKUP(D88,'CONSOLIDADO PLAN DESARROLLO'!$EL$9:$ET$304,$R$3,0)))</f>
        <v>0-0</v>
      </c>
      <c r="J88" s="985"/>
      <c r="K88" s="1002"/>
      <c r="L88" s="995"/>
      <c r="M88" s="174"/>
      <c r="N88" s="175"/>
      <c r="O88" s="176"/>
      <c r="P88" s="46"/>
      <c r="Q88" s="47"/>
      <c r="R88" s="1017"/>
      <c r="S88" s="48"/>
      <c r="T88" s="895"/>
      <c r="U88" s="49"/>
      <c r="V88" s="895"/>
      <c r="W88" s="49"/>
      <c r="X88" s="895"/>
      <c r="Y88" s="49"/>
      <c r="Z88" s="895"/>
      <c r="AA88" s="49"/>
      <c r="AB88" s="895"/>
      <c r="AC88" s="49"/>
      <c r="AD88" s="895"/>
      <c r="AE88" s="49"/>
      <c r="AF88" s="895"/>
      <c r="AG88" s="50"/>
      <c r="AH88" s="858"/>
      <c r="AI88" s="858"/>
      <c r="AJ88" s="886">
        <f>+R88+T88+V88+X88+Z88+AB88+AD88+AF88</f>
        <v>0</v>
      </c>
      <c r="AK88" s="103">
        <f t="shared" ref="AK88:AK93" si="261">AC88+AE88+AG88+S88+U88+W88+Y88+AA88</f>
        <v>0</v>
      </c>
      <c r="AL88" s="51"/>
      <c r="AM88" s="52"/>
      <c r="AN88" s="52"/>
      <c r="AO88" s="52"/>
      <c r="AP88" s="52"/>
      <c r="AQ88" s="52"/>
      <c r="AR88" s="53">
        <f t="shared" ref="AR88:AR93" si="262">SUM(AL88:AQ88)</f>
        <v>0</v>
      </c>
      <c r="AS88" s="54"/>
      <c r="AT88" s="52"/>
      <c r="AU88" s="53">
        <f t="shared" ref="AU88:AU92" si="263">SUM(AS88:AT88)</f>
        <v>0</v>
      </c>
      <c r="AV88" s="54"/>
      <c r="AW88" s="52"/>
      <c r="AX88" s="52"/>
      <c r="AY88" s="52"/>
      <c r="AZ88" s="55"/>
      <c r="BA88" s="56"/>
      <c r="BB88" s="56"/>
      <c r="BC88" s="57"/>
    </row>
    <row r="89" spans="1:55" ht="17.25" hidden="1" customHeight="1" x14ac:dyDescent="0.2">
      <c r="A89" s="961"/>
      <c r="B89" s="963"/>
      <c r="C89" s="966"/>
      <c r="D89" s="975"/>
      <c r="E89" s="979"/>
      <c r="F89" s="972"/>
      <c r="G89" s="999"/>
      <c r="H89" s="981"/>
      <c r="I89" s="986"/>
      <c r="J89" s="987"/>
      <c r="K89" s="1002"/>
      <c r="L89" s="996"/>
      <c r="M89" s="174"/>
      <c r="N89" s="175"/>
      <c r="O89" s="176"/>
      <c r="P89" s="46"/>
      <c r="Q89" s="47"/>
      <c r="R89" s="1018"/>
      <c r="S89" s="48"/>
      <c r="T89" s="896"/>
      <c r="U89" s="49"/>
      <c r="V89" s="896"/>
      <c r="W89" s="49"/>
      <c r="X89" s="896"/>
      <c r="Y89" s="49"/>
      <c r="Z89" s="896"/>
      <c r="AA89" s="49"/>
      <c r="AB89" s="896"/>
      <c r="AC89" s="49"/>
      <c r="AD89" s="896"/>
      <c r="AE89" s="49"/>
      <c r="AF89" s="896"/>
      <c r="AG89" s="50"/>
      <c r="AH89" s="859"/>
      <c r="AI89" s="859"/>
      <c r="AJ89" s="887"/>
      <c r="AK89" s="103">
        <f t="shared" si="261"/>
        <v>0</v>
      </c>
      <c r="AL89" s="51"/>
      <c r="AM89" s="52"/>
      <c r="AN89" s="52"/>
      <c r="AO89" s="52"/>
      <c r="AP89" s="52"/>
      <c r="AQ89" s="52"/>
      <c r="AR89" s="53">
        <f t="shared" si="262"/>
        <v>0</v>
      </c>
      <c r="AS89" s="54"/>
      <c r="AT89" s="52"/>
      <c r="AU89" s="53">
        <f t="shared" si="263"/>
        <v>0</v>
      </c>
      <c r="AV89" s="54"/>
      <c r="AW89" s="52"/>
      <c r="AX89" s="52"/>
      <c r="AY89" s="52"/>
      <c r="AZ89" s="55"/>
      <c r="BA89" s="56"/>
      <c r="BB89" s="56"/>
      <c r="BC89" s="57"/>
    </row>
    <row r="90" spans="1:55" ht="17.25" hidden="1" customHeight="1" x14ac:dyDescent="0.2">
      <c r="A90" s="961"/>
      <c r="B90" s="963"/>
      <c r="C90" s="966"/>
      <c r="D90" s="975"/>
      <c r="E90" s="979"/>
      <c r="F90" s="972"/>
      <c r="G90" s="999"/>
      <c r="H90" s="981"/>
      <c r="I90" s="986"/>
      <c r="J90" s="987"/>
      <c r="K90" s="1002"/>
      <c r="L90" s="996"/>
      <c r="M90" s="174"/>
      <c r="N90" s="175"/>
      <c r="O90" s="176"/>
      <c r="P90" s="46"/>
      <c r="Q90" s="47"/>
      <c r="R90" s="1018"/>
      <c r="S90" s="48"/>
      <c r="T90" s="896"/>
      <c r="U90" s="49"/>
      <c r="V90" s="896"/>
      <c r="W90" s="49"/>
      <c r="X90" s="896"/>
      <c r="Y90" s="49"/>
      <c r="Z90" s="896"/>
      <c r="AA90" s="49"/>
      <c r="AB90" s="896"/>
      <c r="AC90" s="49"/>
      <c r="AD90" s="896"/>
      <c r="AE90" s="49"/>
      <c r="AF90" s="896"/>
      <c r="AG90" s="50"/>
      <c r="AH90" s="859"/>
      <c r="AI90" s="859"/>
      <c r="AJ90" s="887"/>
      <c r="AK90" s="103">
        <f t="shared" si="261"/>
        <v>0</v>
      </c>
      <c r="AL90" s="51"/>
      <c r="AM90" s="52"/>
      <c r="AN90" s="52"/>
      <c r="AO90" s="52"/>
      <c r="AP90" s="52"/>
      <c r="AQ90" s="52"/>
      <c r="AR90" s="53">
        <f t="shared" si="262"/>
        <v>0</v>
      </c>
      <c r="AS90" s="54"/>
      <c r="AT90" s="52"/>
      <c r="AU90" s="53">
        <f t="shared" si="263"/>
        <v>0</v>
      </c>
      <c r="AV90" s="54"/>
      <c r="AW90" s="52"/>
      <c r="AX90" s="52"/>
      <c r="AY90" s="52"/>
      <c r="AZ90" s="55"/>
      <c r="BA90" s="56"/>
      <c r="BB90" s="56"/>
      <c r="BC90" s="57"/>
    </row>
    <row r="91" spans="1:55" ht="17.25" hidden="1" customHeight="1" x14ac:dyDescent="0.2">
      <c r="A91" s="961"/>
      <c r="B91" s="963"/>
      <c r="C91" s="966"/>
      <c r="D91" s="975"/>
      <c r="E91" s="979"/>
      <c r="F91" s="972"/>
      <c r="G91" s="999"/>
      <c r="H91" s="981"/>
      <c r="I91" s="986"/>
      <c r="J91" s="987"/>
      <c r="K91" s="1002"/>
      <c r="L91" s="996"/>
      <c r="M91" s="174"/>
      <c r="N91" s="175"/>
      <c r="O91" s="176"/>
      <c r="P91" s="46"/>
      <c r="Q91" s="47"/>
      <c r="R91" s="1018"/>
      <c r="S91" s="48"/>
      <c r="T91" s="896"/>
      <c r="U91" s="49"/>
      <c r="V91" s="896"/>
      <c r="W91" s="49"/>
      <c r="X91" s="896"/>
      <c r="Y91" s="49"/>
      <c r="Z91" s="896"/>
      <c r="AA91" s="49"/>
      <c r="AB91" s="896"/>
      <c r="AC91" s="49"/>
      <c r="AD91" s="896"/>
      <c r="AE91" s="49"/>
      <c r="AF91" s="896"/>
      <c r="AG91" s="50"/>
      <c r="AH91" s="859"/>
      <c r="AI91" s="859"/>
      <c r="AJ91" s="887"/>
      <c r="AK91" s="103">
        <f t="shared" si="261"/>
        <v>0</v>
      </c>
      <c r="AL91" s="51"/>
      <c r="AM91" s="52"/>
      <c r="AN91" s="52"/>
      <c r="AO91" s="52"/>
      <c r="AP91" s="52"/>
      <c r="AQ91" s="52"/>
      <c r="AR91" s="53">
        <f t="shared" si="262"/>
        <v>0</v>
      </c>
      <c r="AS91" s="54"/>
      <c r="AT91" s="52"/>
      <c r="AU91" s="53">
        <f t="shared" si="263"/>
        <v>0</v>
      </c>
      <c r="AV91" s="54"/>
      <c r="AW91" s="52"/>
      <c r="AX91" s="52"/>
      <c r="AY91" s="52"/>
      <c r="AZ91" s="55"/>
      <c r="BA91" s="56"/>
      <c r="BB91" s="56"/>
      <c r="BC91" s="57"/>
    </row>
    <row r="92" spans="1:55" ht="17.25" hidden="1" customHeight="1" x14ac:dyDescent="0.2">
      <c r="A92" s="961"/>
      <c r="B92" s="963"/>
      <c r="C92" s="966"/>
      <c r="D92" s="975"/>
      <c r="E92" s="979"/>
      <c r="F92" s="972"/>
      <c r="G92" s="999"/>
      <c r="H92" s="981"/>
      <c r="I92" s="986"/>
      <c r="J92" s="987"/>
      <c r="K92" s="1002"/>
      <c r="L92" s="996"/>
      <c r="M92" s="174"/>
      <c r="N92" s="175"/>
      <c r="O92" s="176"/>
      <c r="P92" s="46"/>
      <c r="Q92" s="47"/>
      <c r="R92" s="1018"/>
      <c r="S92" s="48"/>
      <c r="T92" s="896"/>
      <c r="U92" s="49"/>
      <c r="V92" s="896"/>
      <c r="W92" s="49"/>
      <c r="X92" s="896"/>
      <c r="Y92" s="49"/>
      <c r="Z92" s="896"/>
      <c r="AA92" s="49"/>
      <c r="AB92" s="896"/>
      <c r="AC92" s="49"/>
      <c r="AD92" s="896"/>
      <c r="AE92" s="49"/>
      <c r="AF92" s="896"/>
      <c r="AG92" s="50"/>
      <c r="AH92" s="859"/>
      <c r="AI92" s="859"/>
      <c r="AJ92" s="887"/>
      <c r="AK92" s="103">
        <f t="shared" si="261"/>
        <v>0</v>
      </c>
      <c r="AL92" s="51"/>
      <c r="AM92" s="52"/>
      <c r="AN92" s="52"/>
      <c r="AO92" s="52"/>
      <c r="AP92" s="52"/>
      <c r="AQ92" s="52"/>
      <c r="AR92" s="53">
        <f t="shared" si="262"/>
        <v>0</v>
      </c>
      <c r="AS92" s="54"/>
      <c r="AT92" s="52"/>
      <c r="AU92" s="53">
        <f t="shared" si="263"/>
        <v>0</v>
      </c>
      <c r="AV92" s="54"/>
      <c r="AW92" s="52"/>
      <c r="AX92" s="52"/>
      <c r="AY92" s="52"/>
      <c r="AZ92" s="55"/>
      <c r="BA92" s="56"/>
      <c r="BB92" s="56"/>
      <c r="BC92" s="57"/>
    </row>
    <row r="93" spans="1:55" ht="17.25" hidden="1" customHeight="1" x14ac:dyDescent="0.2">
      <c r="A93" s="961"/>
      <c r="B93" s="964"/>
      <c r="C93" s="967"/>
      <c r="D93" s="976"/>
      <c r="E93" s="979"/>
      <c r="F93" s="973"/>
      <c r="G93" s="1000"/>
      <c r="H93" s="982"/>
      <c r="I93" s="986"/>
      <c r="J93" s="987"/>
      <c r="K93" s="1003"/>
      <c r="L93" s="996"/>
      <c r="M93" s="177"/>
      <c r="N93" s="178"/>
      <c r="O93" s="179"/>
      <c r="P93" s="106"/>
      <c r="Q93" s="107"/>
      <c r="R93" s="1018"/>
      <c r="S93" s="108"/>
      <c r="T93" s="896"/>
      <c r="U93" s="109"/>
      <c r="V93" s="896"/>
      <c r="W93" s="109"/>
      <c r="X93" s="896"/>
      <c r="Y93" s="109"/>
      <c r="Z93" s="896"/>
      <c r="AA93" s="109"/>
      <c r="AB93" s="896"/>
      <c r="AC93" s="109"/>
      <c r="AD93" s="896"/>
      <c r="AE93" s="109"/>
      <c r="AF93" s="896"/>
      <c r="AG93" s="110"/>
      <c r="AH93" s="859"/>
      <c r="AI93" s="859"/>
      <c r="AJ93" s="888"/>
      <c r="AK93" s="103">
        <f t="shared" si="261"/>
        <v>0</v>
      </c>
      <c r="AL93" s="111"/>
      <c r="AM93" s="112"/>
      <c r="AN93" s="112"/>
      <c r="AO93" s="112"/>
      <c r="AP93" s="112"/>
      <c r="AQ93" s="112"/>
      <c r="AR93" s="53">
        <f t="shared" si="262"/>
        <v>0</v>
      </c>
      <c r="AS93" s="113"/>
      <c r="AT93" s="112"/>
      <c r="AU93" s="53">
        <f>SUM(AS93:AT93)</f>
        <v>0</v>
      </c>
      <c r="AV93" s="113"/>
      <c r="AW93" s="112"/>
      <c r="AX93" s="112"/>
      <c r="AY93" s="112"/>
      <c r="AZ93" s="114"/>
      <c r="BA93" s="115"/>
      <c r="BB93" s="115"/>
      <c r="BC93" s="116"/>
    </row>
    <row r="94" spans="1:55" ht="9.9499999999999993" hidden="1" customHeight="1" thickBot="1" x14ac:dyDescent="0.25">
      <c r="A94" s="962"/>
      <c r="B94" s="965"/>
      <c r="C94" s="968"/>
      <c r="D94" s="977"/>
      <c r="E94" s="980"/>
      <c r="F94" s="974"/>
      <c r="G94" s="1001"/>
      <c r="H94" s="983"/>
      <c r="I94" s="988"/>
      <c r="J94" s="989"/>
      <c r="K94" s="1004"/>
      <c r="L94" s="997"/>
      <c r="M94" s="180"/>
      <c r="N94" s="181"/>
      <c r="O94" s="182"/>
      <c r="P94" s="117"/>
      <c r="Q94" s="117"/>
      <c r="R94" s="1019"/>
      <c r="S94" s="183"/>
      <c r="T94" s="897"/>
      <c r="U94" s="184"/>
      <c r="V94" s="897"/>
      <c r="W94" s="184"/>
      <c r="X94" s="897"/>
      <c r="Y94" s="184"/>
      <c r="Z94" s="897"/>
      <c r="AA94" s="184"/>
      <c r="AB94" s="897"/>
      <c r="AC94" s="184"/>
      <c r="AD94" s="897"/>
      <c r="AE94" s="184"/>
      <c r="AF94" s="897"/>
      <c r="AG94" s="185"/>
      <c r="AH94" s="860"/>
      <c r="AI94" s="860"/>
      <c r="AJ94" s="118"/>
      <c r="AK94" s="119"/>
      <c r="AL94" s="186"/>
      <c r="AM94" s="187"/>
      <c r="AN94" s="187"/>
      <c r="AO94" s="187"/>
      <c r="AP94" s="187"/>
      <c r="AQ94" s="187"/>
      <c r="AR94" s="120"/>
      <c r="AS94" s="188"/>
      <c r="AT94" s="187"/>
      <c r="AU94" s="120"/>
      <c r="AV94" s="188"/>
      <c r="AW94" s="187"/>
      <c r="AX94" s="187"/>
      <c r="AY94" s="187"/>
      <c r="AZ94" s="189"/>
      <c r="BA94" s="190"/>
      <c r="BB94" s="190"/>
      <c r="BC94" s="191"/>
    </row>
    <row r="95" spans="1:55" ht="6" hidden="1" customHeight="1" x14ac:dyDescent="0.2">
      <c r="A95" s="156"/>
      <c r="B95" s="192"/>
      <c r="C95" s="192"/>
      <c r="D95" s="192"/>
      <c r="E95" s="192"/>
      <c r="F95" s="192"/>
      <c r="G95" s="192"/>
      <c r="H95" s="192"/>
      <c r="I95" s="998"/>
      <c r="J95" s="998"/>
      <c r="K95" s="192"/>
      <c r="L95" s="192"/>
      <c r="M95" s="192"/>
      <c r="N95" s="192"/>
      <c r="O95" s="192"/>
      <c r="P95" s="192"/>
      <c r="Q95" s="192"/>
      <c r="R95" s="192"/>
      <c r="S95" s="192"/>
      <c r="T95" s="192"/>
      <c r="U95" s="192"/>
      <c r="V95" s="192"/>
      <c r="W95" s="192"/>
      <c r="X95" s="192"/>
      <c r="Y95" s="192"/>
      <c r="Z95" s="192"/>
      <c r="AA95" s="192"/>
      <c r="AB95" s="192"/>
      <c r="AC95" s="192"/>
      <c r="AD95" s="192"/>
      <c r="AE95" s="192"/>
      <c r="AF95" s="192"/>
      <c r="AG95" s="192"/>
      <c r="AH95" s="192"/>
      <c r="AI95" s="192"/>
      <c r="AJ95" s="192"/>
      <c r="AK95" s="193"/>
      <c r="AL95" s="193"/>
      <c r="AM95" s="193"/>
      <c r="AN95" s="193"/>
      <c r="AO95" s="193"/>
      <c r="AP95" s="193"/>
      <c r="AQ95" s="194"/>
      <c r="AR95" s="193"/>
      <c r="AS95" s="193"/>
      <c r="AT95" s="193"/>
      <c r="AU95" s="193"/>
      <c r="AV95" s="193"/>
      <c r="AW95" s="193"/>
      <c r="AX95" s="193"/>
      <c r="AY95" s="193"/>
      <c r="AZ95" s="193"/>
      <c r="BA95" s="193"/>
      <c r="BB95" s="193"/>
      <c r="BC95" s="156"/>
    </row>
    <row r="96" spans="1:55" ht="72" hidden="1" customHeight="1" x14ac:dyDescent="0.2">
      <c r="A96" s="960">
        <v>10</v>
      </c>
      <c r="B96" s="161" t="s">
        <v>1704</v>
      </c>
      <c r="C96" s="162" t="s">
        <v>1705</v>
      </c>
      <c r="D96" s="163" t="s">
        <v>21</v>
      </c>
      <c r="E96" s="163" t="s">
        <v>1890</v>
      </c>
      <c r="F96" s="162" t="s">
        <v>1706</v>
      </c>
      <c r="G96" s="164" t="s">
        <v>1678</v>
      </c>
      <c r="H96" s="164" t="s">
        <v>1679</v>
      </c>
      <c r="I96" s="165" t="s">
        <v>1906</v>
      </c>
      <c r="J96" s="166">
        <f>+$N$3</f>
        <v>2019</v>
      </c>
      <c r="K96" s="164" t="s">
        <v>1923</v>
      </c>
      <c r="L96" s="165" t="s">
        <v>1924</v>
      </c>
      <c r="M96" s="162" t="s">
        <v>1707</v>
      </c>
      <c r="N96" s="162" t="s">
        <v>1708</v>
      </c>
      <c r="O96" s="162" t="s">
        <v>1709</v>
      </c>
      <c r="P96" s="162" t="s">
        <v>1710</v>
      </c>
      <c r="Q96" s="162" t="s">
        <v>1711</v>
      </c>
      <c r="R96" s="167">
        <f t="shared" ref="R96" si="264">SUM(R97:R103)</f>
        <v>0</v>
      </c>
      <c r="S96" s="168">
        <f t="shared" ref="S96" si="265">SUM(S97:S103)</f>
        <v>0</v>
      </c>
      <c r="T96" s="169">
        <f t="shared" ref="T96" si="266">SUM(T97:T103)</f>
        <v>0</v>
      </c>
      <c r="U96" s="170">
        <f t="shared" ref="U96" si="267">SUM(U97:U103)</f>
        <v>0</v>
      </c>
      <c r="V96" s="169">
        <f t="shared" ref="V96" si="268">SUM(V97:V103)</f>
        <v>0</v>
      </c>
      <c r="W96" s="170">
        <f t="shared" ref="W96" si="269">SUM(W97:W103)</f>
        <v>0</v>
      </c>
      <c r="X96" s="169">
        <f t="shared" ref="X96" si="270">SUM(X97:X103)</f>
        <v>0</v>
      </c>
      <c r="Y96" s="170">
        <f t="shared" ref="Y96" si="271">SUM(Y97:Y103)</f>
        <v>0</v>
      </c>
      <c r="Z96" s="169">
        <f t="shared" ref="Z96" si="272">SUM(Z97:Z103)</f>
        <v>0</v>
      </c>
      <c r="AA96" s="170">
        <f t="shared" ref="AA96" si="273">SUM(AA97:AA103)</f>
        <v>0</v>
      </c>
      <c r="AB96" s="169">
        <f t="shared" ref="AB96" si="274">SUM(AB97:AB103)</f>
        <v>0</v>
      </c>
      <c r="AC96" s="170">
        <f t="shared" ref="AC96" si="275">SUM(AC97:AC103)</f>
        <v>0</v>
      </c>
      <c r="AD96" s="169">
        <f t="shared" ref="AD96" si="276">SUM(AD97:AD103)</f>
        <v>0</v>
      </c>
      <c r="AE96" s="170">
        <f t="shared" ref="AE96" si="277">SUM(AE97:AE103)</f>
        <v>0</v>
      </c>
      <c r="AF96" s="169">
        <f t="shared" ref="AF96" si="278">SUM(AF97:AF103)</f>
        <v>0</v>
      </c>
      <c r="AG96" s="171">
        <f t="shared" ref="AG96" si="279">SUM(AG97:AG103)</f>
        <v>0</v>
      </c>
      <c r="AH96" s="857"/>
      <c r="AI96" s="857"/>
      <c r="AJ96" s="172">
        <f t="shared" ref="AJ96" si="280">SUM(AJ97:AJ103)</f>
        <v>0</v>
      </c>
      <c r="AK96" s="173">
        <f t="shared" ref="AK96" si="281">SUM(AK97:AK103)</f>
        <v>0</v>
      </c>
      <c r="AL96" s="41">
        <f t="shared" ref="AL96" si="282">SUM(AL97:AL103)</f>
        <v>0</v>
      </c>
      <c r="AM96" s="42">
        <f t="shared" ref="AM96" si="283">SUM(AM97:AM103)</f>
        <v>0</v>
      </c>
      <c r="AN96" s="42">
        <f t="shared" ref="AN96" si="284">SUM(AN97:AN103)</f>
        <v>0</v>
      </c>
      <c r="AO96" s="42">
        <f t="shared" ref="AO96" si="285">SUM(AO97:AO103)</f>
        <v>0</v>
      </c>
      <c r="AP96" s="42">
        <f t="shared" ref="AP96" si="286">SUM(AP97:AP103)</f>
        <v>0</v>
      </c>
      <c r="AQ96" s="42">
        <f t="shared" ref="AQ96" si="287">SUM(AQ97:AQ103)</f>
        <v>0</v>
      </c>
      <c r="AR96" s="43">
        <f t="shared" ref="AR96" si="288">SUM(AR97:AR103)</f>
        <v>0</v>
      </c>
      <c r="AS96" s="104">
        <f t="shared" ref="AS96" si="289">SUM(AS97:AS103)</f>
        <v>0</v>
      </c>
      <c r="AT96" s="42">
        <f t="shared" ref="AT96" si="290">SUM(AT97:AT103)</f>
        <v>0</v>
      </c>
      <c r="AU96" s="43">
        <f t="shared" ref="AU96" si="291">SUM(AU97:AU103)</f>
        <v>0</v>
      </c>
      <c r="AV96" s="104">
        <f t="shared" ref="AV96" si="292">SUM(AV97:AV103)</f>
        <v>0</v>
      </c>
      <c r="AW96" s="42">
        <f t="shared" ref="AW96" si="293">SUM(AW97:AW103)</f>
        <v>0</v>
      </c>
      <c r="AX96" s="42">
        <f t="shared" ref="AX96" si="294">SUM(AX97:AX103)</f>
        <v>0</v>
      </c>
      <c r="AY96" s="42">
        <f t="shared" ref="AY96" si="295">SUM(AY97:AY103)</f>
        <v>0</v>
      </c>
      <c r="AZ96" s="105">
        <f t="shared" ref="AZ96" si="296">SUM(AZ97:AZ103)</f>
        <v>0</v>
      </c>
      <c r="BA96" s="44" t="s">
        <v>1684</v>
      </c>
      <c r="BB96" s="44" t="s">
        <v>1685</v>
      </c>
      <c r="BC96" s="45" t="s">
        <v>1686</v>
      </c>
    </row>
    <row r="97" spans="1:55" ht="17.25" hidden="1" customHeight="1" x14ac:dyDescent="0.2">
      <c r="A97" s="961"/>
      <c r="B97" s="963" t="str">
        <f>VLOOKUP($D$9,'PROYECTOS REGISTRADOS'!$A$2:$D$82,4,0)</f>
        <v>Implementación del Plan de Medios en el Municipio Tocancipá, Cundinamarca, Centro Oriente</v>
      </c>
      <c r="C97" s="966" t="str">
        <f>VLOOKUP($D$9,'PROYECTOS REGISTRADOS'!$A$2:$D$82,3,0)</f>
        <v>2016-25817-0004</v>
      </c>
      <c r="D97" s="975"/>
      <c r="E97" s="978" t="str">
        <f>IF(D97=0,"0-0",(VLOOKUP(D97,'CONSOLIDADO PLAN DESARROLLO'!$EL$9:$ET$304,2,0)))</f>
        <v>0-0</v>
      </c>
      <c r="F97" s="972" t="str">
        <f>IF(D97=0,"0-0",(VLOOKUP(D97,'CONSOLIDADO PLAN DESARROLLO'!$EL$9:$ET$304,3,0)))</f>
        <v>0-0</v>
      </c>
      <c r="G97" s="999" t="str">
        <f>IF(D97=0,"0-0",(VLOOKUP(D97,'CONSOLIDADO PLAN DESARROLLO'!$EL$9:$ET$304,4,0)))</f>
        <v>0-0</v>
      </c>
      <c r="H97" s="981" t="str">
        <f>IF(D97=0,"0-0",(VLOOKUP(D97,'CONSOLIDADO PLAN DESARROLLO'!$EL$9:$ET$304,5,0)))</f>
        <v>0-0</v>
      </c>
      <c r="I97" s="984" t="str">
        <f>IF(D97=0,"0-0",(VLOOKUP(D97,'CONSOLIDADO PLAN DESARROLLO'!$EL$9:$ET$304,$R$3,0)))</f>
        <v>0-0</v>
      </c>
      <c r="J97" s="985"/>
      <c r="K97" s="1002"/>
      <c r="L97" s="995"/>
      <c r="M97" s="174"/>
      <c r="N97" s="175"/>
      <c r="O97" s="176"/>
      <c r="P97" s="46"/>
      <c r="Q97" s="47"/>
      <c r="R97" s="1017"/>
      <c r="S97" s="48"/>
      <c r="T97" s="895"/>
      <c r="U97" s="49"/>
      <c r="V97" s="895"/>
      <c r="W97" s="49"/>
      <c r="X97" s="895"/>
      <c r="Y97" s="49"/>
      <c r="Z97" s="895"/>
      <c r="AA97" s="49"/>
      <c r="AB97" s="895"/>
      <c r="AC97" s="49"/>
      <c r="AD97" s="895"/>
      <c r="AE97" s="49"/>
      <c r="AF97" s="895"/>
      <c r="AG97" s="50"/>
      <c r="AH97" s="858"/>
      <c r="AI97" s="858"/>
      <c r="AJ97" s="886">
        <f>+R97+T97+V97+X97+Z97+AB97+AD97+AF97</f>
        <v>0</v>
      </c>
      <c r="AK97" s="103">
        <f t="shared" ref="AK97:AK102" si="297">AC97+AE97+AG97+S97+U97+W97+Y97+AA97</f>
        <v>0</v>
      </c>
      <c r="AL97" s="51"/>
      <c r="AM97" s="52"/>
      <c r="AN97" s="52"/>
      <c r="AO97" s="52"/>
      <c r="AP97" s="52"/>
      <c r="AQ97" s="52"/>
      <c r="AR97" s="53">
        <f t="shared" ref="AR97:AR102" si="298">SUM(AL97:AQ97)</f>
        <v>0</v>
      </c>
      <c r="AS97" s="54"/>
      <c r="AT97" s="52"/>
      <c r="AU97" s="53">
        <f t="shared" ref="AU97:AU101" si="299">SUM(AS97:AT97)</f>
        <v>0</v>
      </c>
      <c r="AV97" s="54"/>
      <c r="AW97" s="52"/>
      <c r="AX97" s="52"/>
      <c r="AY97" s="52"/>
      <c r="AZ97" s="55"/>
      <c r="BA97" s="56"/>
      <c r="BB97" s="56"/>
      <c r="BC97" s="57"/>
    </row>
    <row r="98" spans="1:55" ht="17.25" hidden="1" customHeight="1" x14ac:dyDescent="0.2">
      <c r="A98" s="961"/>
      <c r="B98" s="963"/>
      <c r="C98" s="966"/>
      <c r="D98" s="975"/>
      <c r="E98" s="979"/>
      <c r="F98" s="972"/>
      <c r="G98" s="999"/>
      <c r="H98" s="981"/>
      <c r="I98" s="986"/>
      <c r="J98" s="987"/>
      <c r="K98" s="1002"/>
      <c r="L98" s="996"/>
      <c r="M98" s="174"/>
      <c r="N98" s="175"/>
      <c r="O98" s="176"/>
      <c r="P98" s="46"/>
      <c r="Q98" s="47"/>
      <c r="R98" s="1018"/>
      <c r="S98" s="48"/>
      <c r="T98" s="896"/>
      <c r="U98" s="49"/>
      <c r="V98" s="896"/>
      <c r="W98" s="49"/>
      <c r="X98" s="896"/>
      <c r="Y98" s="49"/>
      <c r="Z98" s="896"/>
      <c r="AA98" s="49"/>
      <c r="AB98" s="896"/>
      <c r="AC98" s="49"/>
      <c r="AD98" s="896"/>
      <c r="AE98" s="49"/>
      <c r="AF98" s="896"/>
      <c r="AG98" s="50"/>
      <c r="AH98" s="859"/>
      <c r="AI98" s="859"/>
      <c r="AJ98" s="887"/>
      <c r="AK98" s="103">
        <f t="shared" si="297"/>
        <v>0</v>
      </c>
      <c r="AL98" s="51"/>
      <c r="AM98" s="52"/>
      <c r="AN98" s="52"/>
      <c r="AO98" s="52"/>
      <c r="AP98" s="52"/>
      <c r="AQ98" s="52"/>
      <c r="AR98" s="53">
        <f t="shared" si="298"/>
        <v>0</v>
      </c>
      <c r="AS98" s="54"/>
      <c r="AT98" s="52"/>
      <c r="AU98" s="53">
        <f t="shared" si="299"/>
        <v>0</v>
      </c>
      <c r="AV98" s="54"/>
      <c r="AW98" s="52"/>
      <c r="AX98" s="52"/>
      <c r="AY98" s="52"/>
      <c r="AZ98" s="55"/>
      <c r="BA98" s="56"/>
      <c r="BB98" s="56"/>
      <c r="BC98" s="57"/>
    </row>
    <row r="99" spans="1:55" ht="17.25" hidden="1" customHeight="1" x14ac:dyDescent="0.2">
      <c r="A99" s="961"/>
      <c r="B99" s="963"/>
      <c r="C99" s="966"/>
      <c r="D99" s="975"/>
      <c r="E99" s="979"/>
      <c r="F99" s="972"/>
      <c r="G99" s="999"/>
      <c r="H99" s="981"/>
      <c r="I99" s="986"/>
      <c r="J99" s="987"/>
      <c r="K99" s="1002"/>
      <c r="L99" s="996"/>
      <c r="M99" s="174"/>
      <c r="N99" s="175"/>
      <c r="O99" s="176"/>
      <c r="P99" s="46"/>
      <c r="Q99" s="47"/>
      <c r="R99" s="1018"/>
      <c r="S99" s="48"/>
      <c r="T99" s="896"/>
      <c r="U99" s="49"/>
      <c r="V99" s="896"/>
      <c r="W99" s="49"/>
      <c r="X99" s="896"/>
      <c r="Y99" s="49"/>
      <c r="Z99" s="896"/>
      <c r="AA99" s="49"/>
      <c r="AB99" s="896"/>
      <c r="AC99" s="49"/>
      <c r="AD99" s="896"/>
      <c r="AE99" s="49"/>
      <c r="AF99" s="896"/>
      <c r="AG99" s="50"/>
      <c r="AH99" s="859"/>
      <c r="AI99" s="859"/>
      <c r="AJ99" s="887"/>
      <c r="AK99" s="103">
        <f t="shared" si="297"/>
        <v>0</v>
      </c>
      <c r="AL99" s="51"/>
      <c r="AM99" s="52"/>
      <c r="AN99" s="52"/>
      <c r="AO99" s="52"/>
      <c r="AP99" s="52"/>
      <c r="AQ99" s="52"/>
      <c r="AR99" s="53">
        <f t="shared" si="298"/>
        <v>0</v>
      </c>
      <c r="AS99" s="54"/>
      <c r="AT99" s="52"/>
      <c r="AU99" s="53">
        <f t="shared" si="299"/>
        <v>0</v>
      </c>
      <c r="AV99" s="54"/>
      <c r="AW99" s="52"/>
      <c r="AX99" s="52"/>
      <c r="AY99" s="52"/>
      <c r="AZ99" s="55"/>
      <c r="BA99" s="56"/>
      <c r="BB99" s="56"/>
      <c r="BC99" s="57"/>
    </row>
    <row r="100" spans="1:55" ht="17.25" hidden="1" customHeight="1" x14ac:dyDescent="0.2">
      <c r="A100" s="961"/>
      <c r="B100" s="963"/>
      <c r="C100" s="966"/>
      <c r="D100" s="975"/>
      <c r="E100" s="979"/>
      <c r="F100" s="972"/>
      <c r="G100" s="999"/>
      <c r="H100" s="981"/>
      <c r="I100" s="986"/>
      <c r="J100" s="987"/>
      <c r="K100" s="1002"/>
      <c r="L100" s="996"/>
      <c r="M100" s="174"/>
      <c r="N100" s="175"/>
      <c r="O100" s="176"/>
      <c r="P100" s="46"/>
      <c r="Q100" s="47"/>
      <c r="R100" s="1018"/>
      <c r="S100" s="48"/>
      <c r="T100" s="896"/>
      <c r="U100" s="49"/>
      <c r="V100" s="896"/>
      <c r="W100" s="49"/>
      <c r="X100" s="896"/>
      <c r="Y100" s="49"/>
      <c r="Z100" s="896"/>
      <c r="AA100" s="49"/>
      <c r="AB100" s="896"/>
      <c r="AC100" s="49"/>
      <c r="AD100" s="896"/>
      <c r="AE100" s="49"/>
      <c r="AF100" s="896"/>
      <c r="AG100" s="50"/>
      <c r="AH100" s="859"/>
      <c r="AI100" s="859"/>
      <c r="AJ100" s="887"/>
      <c r="AK100" s="103">
        <f t="shared" si="297"/>
        <v>0</v>
      </c>
      <c r="AL100" s="51"/>
      <c r="AM100" s="52"/>
      <c r="AN100" s="52"/>
      <c r="AO100" s="52"/>
      <c r="AP100" s="52"/>
      <c r="AQ100" s="52"/>
      <c r="AR100" s="53">
        <f t="shared" si="298"/>
        <v>0</v>
      </c>
      <c r="AS100" s="54"/>
      <c r="AT100" s="52"/>
      <c r="AU100" s="53">
        <f t="shared" si="299"/>
        <v>0</v>
      </c>
      <c r="AV100" s="54"/>
      <c r="AW100" s="52"/>
      <c r="AX100" s="52"/>
      <c r="AY100" s="52"/>
      <c r="AZ100" s="55"/>
      <c r="BA100" s="56"/>
      <c r="BB100" s="56"/>
      <c r="BC100" s="57"/>
    </row>
    <row r="101" spans="1:55" ht="17.25" hidden="1" customHeight="1" x14ac:dyDescent="0.2">
      <c r="A101" s="961"/>
      <c r="B101" s="963"/>
      <c r="C101" s="966"/>
      <c r="D101" s="975"/>
      <c r="E101" s="979"/>
      <c r="F101" s="972"/>
      <c r="G101" s="999"/>
      <c r="H101" s="981"/>
      <c r="I101" s="986"/>
      <c r="J101" s="987"/>
      <c r="K101" s="1002"/>
      <c r="L101" s="996"/>
      <c r="M101" s="174"/>
      <c r="N101" s="175"/>
      <c r="O101" s="176"/>
      <c r="P101" s="46"/>
      <c r="Q101" s="47"/>
      <c r="R101" s="1018"/>
      <c r="S101" s="48"/>
      <c r="T101" s="896"/>
      <c r="U101" s="49"/>
      <c r="V101" s="896"/>
      <c r="W101" s="49"/>
      <c r="X101" s="896"/>
      <c r="Y101" s="49"/>
      <c r="Z101" s="896"/>
      <c r="AA101" s="49"/>
      <c r="AB101" s="896"/>
      <c r="AC101" s="49"/>
      <c r="AD101" s="896"/>
      <c r="AE101" s="49"/>
      <c r="AF101" s="896"/>
      <c r="AG101" s="50"/>
      <c r="AH101" s="859"/>
      <c r="AI101" s="859"/>
      <c r="AJ101" s="887"/>
      <c r="AK101" s="103">
        <f t="shared" si="297"/>
        <v>0</v>
      </c>
      <c r="AL101" s="51"/>
      <c r="AM101" s="52"/>
      <c r="AN101" s="52"/>
      <c r="AO101" s="52"/>
      <c r="AP101" s="52"/>
      <c r="AQ101" s="52"/>
      <c r="AR101" s="53">
        <f t="shared" si="298"/>
        <v>0</v>
      </c>
      <c r="AS101" s="54"/>
      <c r="AT101" s="52"/>
      <c r="AU101" s="53">
        <f t="shared" si="299"/>
        <v>0</v>
      </c>
      <c r="AV101" s="54"/>
      <c r="AW101" s="52"/>
      <c r="AX101" s="52"/>
      <c r="AY101" s="52"/>
      <c r="AZ101" s="55"/>
      <c r="BA101" s="56"/>
      <c r="BB101" s="56"/>
      <c r="BC101" s="57"/>
    </row>
    <row r="102" spans="1:55" ht="17.25" hidden="1" customHeight="1" x14ac:dyDescent="0.2">
      <c r="A102" s="961"/>
      <c r="B102" s="964"/>
      <c r="C102" s="967"/>
      <c r="D102" s="976"/>
      <c r="E102" s="979"/>
      <c r="F102" s="973"/>
      <c r="G102" s="1000"/>
      <c r="H102" s="982"/>
      <c r="I102" s="986"/>
      <c r="J102" s="987"/>
      <c r="K102" s="1003"/>
      <c r="L102" s="996"/>
      <c r="M102" s="177"/>
      <c r="N102" s="178"/>
      <c r="O102" s="179"/>
      <c r="P102" s="106"/>
      <c r="Q102" s="107"/>
      <c r="R102" s="1018"/>
      <c r="S102" s="108"/>
      <c r="T102" s="896"/>
      <c r="U102" s="109"/>
      <c r="V102" s="896"/>
      <c r="W102" s="109"/>
      <c r="X102" s="896"/>
      <c r="Y102" s="109"/>
      <c r="Z102" s="896"/>
      <c r="AA102" s="109"/>
      <c r="AB102" s="896"/>
      <c r="AC102" s="109"/>
      <c r="AD102" s="896"/>
      <c r="AE102" s="109"/>
      <c r="AF102" s="896"/>
      <c r="AG102" s="110"/>
      <c r="AH102" s="859"/>
      <c r="AI102" s="859"/>
      <c r="AJ102" s="888"/>
      <c r="AK102" s="103">
        <f t="shared" si="297"/>
        <v>0</v>
      </c>
      <c r="AL102" s="111"/>
      <c r="AM102" s="112"/>
      <c r="AN102" s="112"/>
      <c r="AO102" s="112"/>
      <c r="AP102" s="112"/>
      <c r="AQ102" s="112"/>
      <c r="AR102" s="53">
        <f t="shared" si="298"/>
        <v>0</v>
      </c>
      <c r="AS102" s="113"/>
      <c r="AT102" s="112"/>
      <c r="AU102" s="53">
        <f>SUM(AS102:AT102)</f>
        <v>0</v>
      </c>
      <c r="AV102" s="113"/>
      <c r="AW102" s="112"/>
      <c r="AX102" s="112"/>
      <c r="AY102" s="112"/>
      <c r="AZ102" s="114"/>
      <c r="BA102" s="115"/>
      <c r="BB102" s="115"/>
      <c r="BC102" s="116"/>
    </row>
    <row r="103" spans="1:55" ht="9.9499999999999993" hidden="1" customHeight="1" thickBot="1" x14ac:dyDescent="0.25">
      <c r="A103" s="962"/>
      <c r="B103" s="965"/>
      <c r="C103" s="968"/>
      <c r="D103" s="977"/>
      <c r="E103" s="980"/>
      <c r="F103" s="974"/>
      <c r="G103" s="1001"/>
      <c r="H103" s="983"/>
      <c r="I103" s="988"/>
      <c r="J103" s="989"/>
      <c r="K103" s="1004"/>
      <c r="L103" s="997"/>
      <c r="M103" s="180"/>
      <c r="N103" s="181"/>
      <c r="O103" s="182"/>
      <c r="P103" s="117"/>
      <c r="Q103" s="117"/>
      <c r="R103" s="1019"/>
      <c r="S103" s="183"/>
      <c r="T103" s="897"/>
      <c r="U103" s="184"/>
      <c r="V103" s="897"/>
      <c r="W103" s="184"/>
      <c r="X103" s="897"/>
      <c r="Y103" s="184"/>
      <c r="Z103" s="897"/>
      <c r="AA103" s="184"/>
      <c r="AB103" s="897"/>
      <c r="AC103" s="184"/>
      <c r="AD103" s="897"/>
      <c r="AE103" s="184"/>
      <c r="AF103" s="897"/>
      <c r="AG103" s="185"/>
      <c r="AH103" s="860"/>
      <c r="AI103" s="860"/>
      <c r="AJ103" s="118"/>
      <c r="AK103" s="119"/>
      <c r="AL103" s="186"/>
      <c r="AM103" s="187"/>
      <c r="AN103" s="187"/>
      <c r="AO103" s="187"/>
      <c r="AP103" s="187"/>
      <c r="AQ103" s="187"/>
      <c r="AR103" s="120"/>
      <c r="AS103" s="188"/>
      <c r="AT103" s="187"/>
      <c r="AU103" s="120"/>
      <c r="AV103" s="188"/>
      <c r="AW103" s="187"/>
      <c r="AX103" s="187"/>
      <c r="AY103" s="187"/>
      <c r="AZ103" s="189"/>
      <c r="BA103" s="190"/>
      <c r="BB103" s="190"/>
      <c r="BC103" s="191"/>
    </row>
    <row r="104" spans="1:55" ht="6" hidden="1" customHeight="1" x14ac:dyDescent="0.2">
      <c r="A104" s="156"/>
      <c r="B104" s="192"/>
      <c r="C104" s="192"/>
      <c r="D104" s="192"/>
      <c r="E104" s="192"/>
      <c r="F104" s="192"/>
      <c r="G104" s="192"/>
      <c r="H104" s="192"/>
      <c r="I104" s="998"/>
      <c r="J104" s="998"/>
      <c r="K104" s="192"/>
      <c r="L104" s="192"/>
      <c r="M104" s="192"/>
      <c r="N104" s="192"/>
      <c r="O104" s="192"/>
      <c r="P104" s="192"/>
      <c r="Q104" s="192"/>
      <c r="R104" s="192"/>
      <c r="S104" s="192"/>
      <c r="T104" s="192"/>
      <c r="U104" s="192"/>
      <c r="V104" s="192"/>
      <c r="W104" s="192"/>
      <c r="X104" s="192"/>
      <c r="Y104" s="192"/>
      <c r="Z104" s="192"/>
      <c r="AA104" s="192"/>
      <c r="AB104" s="192"/>
      <c r="AC104" s="192"/>
      <c r="AD104" s="192"/>
      <c r="AE104" s="192"/>
      <c r="AF104" s="192"/>
      <c r="AG104" s="192"/>
      <c r="AH104" s="192"/>
      <c r="AI104" s="192"/>
      <c r="AJ104" s="192"/>
      <c r="AK104" s="193"/>
      <c r="AL104" s="193"/>
      <c r="AM104" s="193"/>
      <c r="AN104" s="193"/>
      <c r="AO104" s="193"/>
      <c r="AP104" s="193"/>
      <c r="AQ104" s="194"/>
      <c r="AR104" s="193"/>
      <c r="AS104" s="193"/>
      <c r="AT104" s="193"/>
      <c r="AU104" s="193"/>
      <c r="AV104" s="193"/>
      <c r="AW104" s="193"/>
      <c r="AX104" s="193"/>
      <c r="AY104" s="193"/>
      <c r="AZ104" s="193"/>
      <c r="BA104" s="193"/>
      <c r="BB104" s="193"/>
      <c r="BC104" s="156"/>
    </row>
    <row r="105" spans="1:55" ht="72" hidden="1" customHeight="1" x14ac:dyDescent="0.2">
      <c r="A105" s="960">
        <v>11</v>
      </c>
      <c r="B105" s="161" t="s">
        <v>1704</v>
      </c>
      <c r="C105" s="162" t="s">
        <v>1705</v>
      </c>
      <c r="D105" s="163" t="s">
        <v>21</v>
      </c>
      <c r="E105" s="163" t="s">
        <v>1890</v>
      </c>
      <c r="F105" s="162" t="s">
        <v>1706</v>
      </c>
      <c r="G105" s="164" t="s">
        <v>1678</v>
      </c>
      <c r="H105" s="164" t="s">
        <v>1679</v>
      </c>
      <c r="I105" s="165" t="s">
        <v>1906</v>
      </c>
      <c r="J105" s="166">
        <f>+$N$3</f>
        <v>2019</v>
      </c>
      <c r="K105" s="164" t="s">
        <v>1923</v>
      </c>
      <c r="L105" s="165" t="s">
        <v>1924</v>
      </c>
      <c r="M105" s="162" t="s">
        <v>1707</v>
      </c>
      <c r="N105" s="162" t="s">
        <v>1708</v>
      </c>
      <c r="O105" s="162" t="s">
        <v>1709</v>
      </c>
      <c r="P105" s="162" t="s">
        <v>1710</v>
      </c>
      <c r="Q105" s="162" t="s">
        <v>1711</v>
      </c>
      <c r="R105" s="167">
        <f t="shared" ref="R105" si="300">SUM(R106:R112)</f>
        <v>0</v>
      </c>
      <c r="S105" s="168">
        <f t="shared" ref="S105" si="301">SUM(S106:S112)</f>
        <v>0</v>
      </c>
      <c r="T105" s="169">
        <f t="shared" ref="T105" si="302">SUM(T106:T112)</f>
        <v>0</v>
      </c>
      <c r="U105" s="170">
        <f t="shared" ref="U105" si="303">SUM(U106:U112)</f>
        <v>0</v>
      </c>
      <c r="V105" s="169">
        <f t="shared" ref="V105" si="304">SUM(V106:V112)</f>
        <v>0</v>
      </c>
      <c r="W105" s="170">
        <f t="shared" ref="W105" si="305">SUM(W106:W112)</f>
        <v>0</v>
      </c>
      <c r="X105" s="169">
        <f t="shared" ref="X105" si="306">SUM(X106:X112)</f>
        <v>0</v>
      </c>
      <c r="Y105" s="170">
        <f t="shared" ref="Y105" si="307">SUM(Y106:Y112)</f>
        <v>0</v>
      </c>
      <c r="Z105" s="169">
        <f t="shared" ref="Z105" si="308">SUM(Z106:Z112)</f>
        <v>0</v>
      </c>
      <c r="AA105" s="170">
        <f t="shared" ref="AA105" si="309">SUM(AA106:AA112)</f>
        <v>0</v>
      </c>
      <c r="AB105" s="169">
        <f t="shared" ref="AB105" si="310">SUM(AB106:AB112)</f>
        <v>0</v>
      </c>
      <c r="AC105" s="170">
        <f t="shared" ref="AC105" si="311">SUM(AC106:AC112)</f>
        <v>0</v>
      </c>
      <c r="AD105" s="169">
        <f t="shared" ref="AD105" si="312">SUM(AD106:AD112)</f>
        <v>0</v>
      </c>
      <c r="AE105" s="170">
        <f t="shared" ref="AE105" si="313">SUM(AE106:AE112)</f>
        <v>0</v>
      </c>
      <c r="AF105" s="169">
        <f t="shared" ref="AF105" si="314">SUM(AF106:AF112)</f>
        <v>0</v>
      </c>
      <c r="AG105" s="171">
        <f t="shared" ref="AG105" si="315">SUM(AG106:AG112)</f>
        <v>0</v>
      </c>
      <c r="AH105" s="857"/>
      <c r="AI105" s="857"/>
      <c r="AJ105" s="172">
        <f t="shared" ref="AJ105" si="316">SUM(AJ106:AJ112)</f>
        <v>0</v>
      </c>
      <c r="AK105" s="173">
        <f t="shared" ref="AK105" si="317">SUM(AK106:AK112)</f>
        <v>0</v>
      </c>
      <c r="AL105" s="41">
        <f t="shared" ref="AL105" si="318">SUM(AL106:AL112)</f>
        <v>0</v>
      </c>
      <c r="AM105" s="42">
        <f t="shared" ref="AM105" si="319">SUM(AM106:AM112)</f>
        <v>0</v>
      </c>
      <c r="AN105" s="42">
        <f t="shared" ref="AN105" si="320">SUM(AN106:AN112)</f>
        <v>0</v>
      </c>
      <c r="AO105" s="42">
        <f t="shared" ref="AO105" si="321">SUM(AO106:AO112)</f>
        <v>0</v>
      </c>
      <c r="AP105" s="42">
        <f t="shared" ref="AP105" si="322">SUM(AP106:AP112)</f>
        <v>0</v>
      </c>
      <c r="AQ105" s="42">
        <f t="shared" ref="AQ105" si="323">SUM(AQ106:AQ112)</f>
        <v>0</v>
      </c>
      <c r="AR105" s="43">
        <f t="shared" ref="AR105" si="324">SUM(AR106:AR112)</f>
        <v>0</v>
      </c>
      <c r="AS105" s="104">
        <f t="shared" ref="AS105" si="325">SUM(AS106:AS112)</f>
        <v>0</v>
      </c>
      <c r="AT105" s="42">
        <f t="shared" ref="AT105" si="326">SUM(AT106:AT112)</f>
        <v>0</v>
      </c>
      <c r="AU105" s="43">
        <f t="shared" ref="AU105" si="327">SUM(AU106:AU112)</f>
        <v>0</v>
      </c>
      <c r="AV105" s="104">
        <f t="shared" ref="AV105" si="328">SUM(AV106:AV112)</f>
        <v>0</v>
      </c>
      <c r="AW105" s="42">
        <f t="shared" ref="AW105" si="329">SUM(AW106:AW112)</f>
        <v>0</v>
      </c>
      <c r="AX105" s="42">
        <f t="shared" ref="AX105" si="330">SUM(AX106:AX112)</f>
        <v>0</v>
      </c>
      <c r="AY105" s="42">
        <f t="shared" ref="AY105" si="331">SUM(AY106:AY112)</f>
        <v>0</v>
      </c>
      <c r="AZ105" s="105">
        <f t="shared" ref="AZ105" si="332">SUM(AZ106:AZ112)</f>
        <v>0</v>
      </c>
      <c r="BA105" s="44" t="s">
        <v>1684</v>
      </c>
      <c r="BB105" s="44" t="s">
        <v>1685</v>
      </c>
      <c r="BC105" s="45" t="s">
        <v>1686</v>
      </c>
    </row>
    <row r="106" spans="1:55" ht="17.25" hidden="1" customHeight="1" x14ac:dyDescent="0.2">
      <c r="A106" s="961"/>
      <c r="B106" s="963" t="str">
        <f>VLOOKUP($D$9,'PROYECTOS REGISTRADOS'!$A$2:$D$82,4,0)</f>
        <v>Implementación del Plan de Medios en el Municipio Tocancipá, Cundinamarca, Centro Oriente</v>
      </c>
      <c r="C106" s="966" t="str">
        <f>VLOOKUP($D$9,'PROYECTOS REGISTRADOS'!$A$2:$D$82,3,0)</f>
        <v>2016-25817-0004</v>
      </c>
      <c r="D106" s="975"/>
      <c r="E106" s="978" t="str">
        <f>IF(D106=0,"0-0",(VLOOKUP(D106,'CONSOLIDADO PLAN DESARROLLO'!$EL$9:$ET$304,2,0)))</f>
        <v>0-0</v>
      </c>
      <c r="F106" s="972" t="str">
        <f>IF(D106=0,"0-0",(VLOOKUP(D106,'CONSOLIDADO PLAN DESARROLLO'!$EL$9:$ET$304,3,0)))</f>
        <v>0-0</v>
      </c>
      <c r="G106" s="999" t="str">
        <f>IF(D106=0,"0-0",(VLOOKUP(D106,'CONSOLIDADO PLAN DESARROLLO'!$EL$9:$ET$304,4,0)))</f>
        <v>0-0</v>
      </c>
      <c r="H106" s="981" t="str">
        <f>IF(D106=0,"0-0",(VLOOKUP(D106,'CONSOLIDADO PLAN DESARROLLO'!$EL$9:$ET$304,5,0)))</f>
        <v>0-0</v>
      </c>
      <c r="I106" s="984" t="str">
        <f>IF(D106=0,"0-0",(VLOOKUP(D106,'CONSOLIDADO PLAN DESARROLLO'!$EL$9:$ET$304,$R$3,0)))</f>
        <v>0-0</v>
      </c>
      <c r="J106" s="985"/>
      <c r="K106" s="1002"/>
      <c r="L106" s="995"/>
      <c r="M106" s="174"/>
      <c r="N106" s="175"/>
      <c r="O106" s="176"/>
      <c r="P106" s="46"/>
      <c r="Q106" s="47"/>
      <c r="R106" s="1017"/>
      <c r="S106" s="48"/>
      <c r="T106" s="895"/>
      <c r="U106" s="49"/>
      <c r="V106" s="895"/>
      <c r="W106" s="49"/>
      <c r="X106" s="895"/>
      <c r="Y106" s="49"/>
      <c r="Z106" s="895"/>
      <c r="AA106" s="49"/>
      <c r="AB106" s="895"/>
      <c r="AC106" s="49"/>
      <c r="AD106" s="895"/>
      <c r="AE106" s="49"/>
      <c r="AF106" s="895"/>
      <c r="AG106" s="50"/>
      <c r="AH106" s="858"/>
      <c r="AI106" s="858"/>
      <c r="AJ106" s="886">
        <f>+R106+T106+V106+X106+Z106+AB106+AD106+AF106</f>
        <v>0</v>
      </c>
      <c r="AK106" s="103">
        <f t="shared" ref="AK106:AK111" si="333">AC106+AE106+AG106+S106+U106+W106+Y106+AA106</f>
        <v>0</v>
      </c>
      <c r="AL106" s="51"/>
      <c r="AM106" s="52"/>
      <c r="AN106" s="52"/>
      <c r="AO106" s="52"/>
      <c r="AP106" s="52"/>
      <c r="AQ106" s="52"/>
      <c r="AR106" s="53">
        <f t="shared" ref="AR106:AR111" si="334">SUM(AL106:AQ106)</f>
        <v>0</v>
      </c>
      <c r="AS106" s="54"/>
      <c r="AT106" s="52"/>
      <c r="AU106" s="53">
        <f t="shared" ref="AU106:AU110" si="335">SUM(AS106:AT106)</f>
        <v>0</v>
      </c>
      <c r="AV106" s="54"/>
      <c r="AW106" s="52"/>
      <c r="AX106" s="52"/>
      <c r="AY106" s="52"/>
      <c r="AZ106" s="55"/>
      <c r="BA106" s="56"/>
      <c r="BB106" s="56"/>
      <c r="BC106" s="57"/>
    </row>
    <row r="107" spans="1:55" ht="17.25" hidden="1" customHeight="1" x14ac:dyDescent="0.2">
      <c r="A107" s="961"/>
      <c r="B107" s="963"/>
      <c r="C107" s="966"/>
      <c r="D107" s="975"/>
      <c r="E107" s="979"/>
      <c r="F107" s="972"/>
      <c r="G107" s="999"/>
      <c r="H107" s="981"/>
      <c r="I107" s="986"/>
      <c r="J107" s="987"/>
      <c r="K107" s="1002"/>
      <c r="L107" s="996"/>
      <c r="M107" s="174"/>
      <c r="N107" s="175"/>
      <c r="O107" s="176"/>
      <c r="P107" s="46"/>
      <c r="Q107" s="47"/>
      <c r="R107" s="1018"/>
      <c r="S107" s="48"/>
      <c r="T107" s="896"/>
      <c r="U107" s="49"/>
      <c r="V107" s="896"/>
      <c r="W107" s="49"/>
      <c r="X107" s="896"/>
      <c r="Y107" s="49"/>
      <c r="Z107" s="896"/>
      <c r="AA107" s="49"/>
      <c r="AB107" s="896"/>
      <c r="AC107" s="49"/>
      <c r="AD107" s="896"/>
      <c r="AE107" s="49"/>
      <c r="AF107" s="896"/>
      <c r="AG107" s="50"/>
      <c r="AH107" s="859"/>
      <c r="AI107" s="859"/>
      <c r="AJ107" s="887"/>
      <c r="AK107" s="103">
        <f t="shared" si="333"/>
        <v>0</v>
      </c>
      <c r="AL107" s="51"/>
      <c r="AM107" s="52"/>
      <c r="AN107" s="52"/>
      <c r="AO107" s="52"/>
      <c r="AP107" s="52"/>
      <c r="AQ107" s="52"/>
      <c r="AR107" s="53">
        <f t="shared" si="334"/>
        <v>0</v>
      </c>
      <c r="AS107" s="54"/>
      <c r="AT107" s="52"/>
      <c r="AU107" s="53">
        <f t="shared" si="335"/>
        <v>0</v>
      </c>
      <c r="AV107" s="54"/>
      <c r="AW107" s="52"/>
      <c r="AX107" s="52"/>
      <c r="AY107" s="52"/>
      <c r="AZ107" s="55"/>
      <c r="BA107" s="56"/>
      <c r="BB107" s="56"/>
      <c r="BC107" s="57"/>
    </row>
    <row r="108" spans="1:55" ht="17.25" hidden="1" customHeight="1" x14ac:dyDescent="0.2">
      <c r="A108" s="961"/>
      <c r="B108" s="963"/>
      <c r="C108" s="966"/>
      <c r="D108" s="975"/>
      <c r="E108" s="979"/>
      <c r="F108" s="972"/>
      <c r="G108" s="999"/>
      <c r="H108" s="981"/>
      <c r="I108" s="986"/>
      <c r="J108" s="987"/>
      <c r="K108" s="1002"/>
      <c r="L108" s="996"/>
      <c r="M108" s="174"/>
      <c r="N108" s="175"/>
      <c r="O108" s="176"/>
      <c r="P108" s="46"/>
      <c r="Q108" s="47"/>
      <c r="R108" s="1018"/>
      <c r="S108" s="48"/>
      <c r="T108" s="896"/>
      <c r="U108" s="49"/>
      <c r="V108" s="896"/>
      <c r="W108" s="49"/>
      <c r="X108" s="896"/>
      <c r="Y108" s="49"/>
      <c r="Z108" s="896"/>
      <c r="AA108" s="49"/>
      <c r="AB108" s="896"/>
      <c r="AC108" s="49"/>
      <c r="AD108" s="896"/>
      <c r="AE108" s="49"/>
      <c r="AF108" s="896"/>
      <c r="AG108" s="50"/>
      <c r="AH108" s="859"/>
      <c r="AI108" s="859"/>
      <c r="AJ108" s="887"/>
      <c r="AK108" s="103">
        <f t="shared" si="333"/>
        <v>0</v>
      </c>
      <c r="AL108" s="51"/>
      <c r="AM108" s="52"/>
      <c r="AN108" s="52"/>
      <c r="AO108" s="52"/>
      <c r="AP108" s="52"/>
      <c r="AQ108" s="52"/>
      <c r="AR108" s="53">
        <f t="shared" si="334"/>
        <v>0</v>
      </c>
      <c r="AS108" s="54"/>
      <c r="AT108" s="52"/>
      <c r="AU108" s="53">
        <f t="shared" si="335"/>
        <v>0</v>
      </c>
      <c r="AV108" s="54"/>
      <c r="AW108" s="52"/>
      <c r="AX108" s="52"/>
      <c r="AY108" s="52"/>
      <c r="AZ108" s="55"/>
      <c r="BA108" s="56"/>
      <c r="BB108" s="56"/>
      <c r="BC108" s="57"/>
    </row>
    <row r="109" spans="1:55" ht="17.25" hidden="1" customHeight="1" x14ac:dyDescent="0.2">
      <c r="A109" s="961"/>
      <c r="B109" s="963"/>
      <c r="C109" s="966"/>
      <c r="D109" s="975"/>
      <c r="E109" s="979"/>
      <c r="F109" s="972"/>
      <c r="G109" s="999"/>
      <c r="H109" s="981"/>
      <c r="I109" s="986"/>
      <c r="J109" s="987"/>
      <c r="K109" s="1002"/>
      <c r="L109" s="996"/>
      <c r="M109" s="174"/>
      <c r="N109" s="175"/>
      <c r="O109" s="176"/>
      <c r="P109" s="46"/>
      <c r="Q109" s="47"/>
      <c r="R109" s="1018"/>
      <c r="S109" s="48"/>
      <c r="T109" s="896"/>
      <c r="U109" s="49"/>
      <c r="V109" s="896"/>
      <c r="W109" s="49"/>
      <c r="X109" s="896"/>
      <c r="Y109" s="49"/>
      <c r="Z109" s="896"/>
      <c r="AA109" s="49"/>
      <c r="AB109" s="896"/>
      <c r="AC109" s="49"/>
      <c r="AD109" s="896"/>
      <c r="AE109" s="49"/>
      <c r="AF109" s="896"/>
      <c r="AG109" s="50"/>
      <c r="AH109" s="859"/>
      <c r="AI109" s="859"/>
      <c r="AJ109" s="887"/>
      <c r="AK109" s="103">
        <f t="shared" si="333"/>
        <v>0</v>
      </c>
      <c r="AL109" s="51"/>
      <c r="AM109" s="52"/>
      <c r="AN109" s="52"/>
      <c r="AO109" s="52"/>
      <c r="AP109" s="52"/>
      <c r="AQ109" s="52"/>
      <c r="AR109" s="53">
        <f t="shared" si="334"/>
        <v>0</v>
      </c>
      <c r="AS109" s="54"/>
      <c r="AT109" s="52"/>
      <c r="AU109" s="53">
        <f t="shared" si="335"/>
        <v>0</v>
      </c>
      <c r="AV109" s="54"/>
      <c r="AW109" s="52"/>
      <c r="AX109" s="52"/>
      <c r="AY109" s="52"/>
      <c r="AZ109" s="55"/>
      <c r="BA109" s="56"/>
      <c r="BB109" s="56"/>
      <c r="BC109" s="57"/>
    </row>
    <row r="110" spans="1:55" ht="17.25" hidden="1" customHeight="1" x14ac:dyDescent="0.2">
      <c r="A110" s="961"/>
      <c r="B110" s="963"/>
      <c r="C110" s="966"/>
      <c r="D110" s="975"/>
      <c r="E110" s="979"/>
      <c r="F110" s="972"/>
      <c r="G110" s="999"/>
      <c r="H110" s="981"/>
      <c r="I110" s="986"/>
      <c r="J110" s="987"/>
      <c r="K110" s="1002"/>
      <c r="L110" s="996"/>
      <c r="M110" s="174"/>
      <c r="N110" s="175"/>
      <c r="O110" s="176"/>
      <c r="P110" s="46"/>
      <c r="Q110" s="47"/>
      <c r="R110" s="1018"/>
      <c r="S110" s="48"/>
      <c r="T110" s="896"/>
      <c r="U110" s="49"/>
      <c r="V110" s="896"/>
      <c r="W110" s="49"/>
      <c r="X110" s="896"/>
      <c r="Y110" s="49"/>
      <c r="Z110" s="896"/>
      <c r="AA110" s="49"/>
      <c r="AB110" s="896"/>
      <c r="AC110" s="49"/>
      <c r="AD110" s="896"/>
      <c r="AE110" s="49"/>
      <c r="AF110" s="896"/>
      <c r="AG110" s="50"/>
      <c r="AH110" s="859"/>
      <c r="AI110" s="859"/>
      <c r="AJ110" s="887"/>
      <c r="AK110" s="103">
        <f t="shared" si="333"/>
        <v>0</v>
      </c>
      <c r="AL110" s="51"/>
      <c r="AM110" s="52"/>
      <c r="AN110" s="52"/>
      <c r="AO110" s="52"/>
      <c r="AP110" s="52"/>
      <c r="AQ110" s="52"/>
      <c r="AR110" s="53">
        <f t="shared" si="334"/>
        <v>0</v>
      </c>
      <c r="AS110" s="54"/>
      <c r="AT110" s="52"/>
      <c r="AU110" s="53">
        <f t="shared" si="335"/>
        <v>0</v>
      </c>
      <c r="AV110" s="54"/>
      <c r="AW110" s="52"/>
      <c r="AX110" s="52"/>
      <c r="AY110" s="52"/>
      <c r="AZ110" s="55"/>
      <c r="BA110" s="56"/>
      <c r="BB110" s="56"/>
      <c r="BC110" s="57"/>
    </row>
    <row r="111" spans="1:55" ht="17.25" hidden="1" customHeight="1" x14ac:dyDescent="0.2">
      <c r="A111" s="961"/>
      <c r="B111" s="964"/>
      <c r="C111" s="967"/>
      <c r="D111" s="976"/>
      <c r="E111" s="979"/>
      <c r="F111" s="973"/>
      <c r="G111" s="1000"/>
      <c r="H111" s="982"/>
      <c r="I111" s="986"/>
      <c r="J111" s="987"/>
      <c r="K111" s="1003"/>
      <c r="L111" s="996"/>
      <c r="M111" s="177"/>
      <c r="N111" s="178"/>
      <c r="O111" s="179"/>
      <c r="P111" s="106"/>
      <c r="Q111" s="107"/>
      <c r="R111" s="1018"/>
      <c r="S111" s="108"/>
      <c r="T111" s="896"/>
      <c r="U111" s="109"/>
      <c r="V111" s="896"/>
      <c r="W111" s="109"/>
      <c r="X111" s="896"/>
      <c r="Y111" s="109"/>
      <c r="Z111" s="896"/>
      <c r="AA111" s="109"/>
      <c r="AB111" s="896"/>
      <c r="AC111" s="109"/>
      <c r="AD111" s="896"/>
      <c r="AE111" s="109"/>
      <c r="AF111" s="896"/>
      <c r="AG111" s="110"/>
      <c r="AH111" s="859"/>
      <c r="AI111" s="859"/>
      <c r="AJ111" s="888"/>
      <c r="AK111" s="103">
        <f t="shared" si="333"/>
        <v>0</v>
      </c>
      <c r="AL111" s="111"/>
      <c r="AM111" s="112"/>
      <c r="AN111" s="112"/>
      <c r="AO111" s="112"/>
      <c r="AP111" s="112"/>
      <c r="AQ111" s="112"/>
      <c r="AR111" s="53">
        <f t="shared" si="334"/>
        <v>0</v>
      </c>
      <c r="AS111" s="113"/>
      <c r="AT111" s="112"/>
      <c r="AU111" s="53">
        <f>SUM(AS111:AT111)</f>
        <v>0</v>
      </c>
      <c r="AV111" s="113"/>
      <c r="AW111" s="112"/>
      <c r="AX111" s="112"/>
      <c r="AY111" s="112"/>
      <c r="AZ111" s="114"/>
      <c r="BA111" s="115"/>
      <c r="BB111" s="115"/>
      <c r="BC111" s="116"/>
    </row>
    <row r="112" spans="1:55" ht="9.9499999999999993" hidden="1" customHeight="1" thickBot="1" x14ac:dyDescent="0.25">
      <c r="A112" s="962"/>
      <c r="B112" s="965"/>
      <c r="C112" s="968"/>
      <c r="D112" s="977"/>
      <c r="E112" s="980"/>
      <c r="F112" s="974"/>
      <c r="G112" s="1001"/>
      <c r="H112" s="983"/>
      <c r="I112" s="988"/>
      <c r="J112" s="989"/>
      <c r="K112" s="1004"/>
      <c r="L112" s="997"/>
      <c r="M112" s="180"/>
      <c r="N112" s="181"/>
      <c r="O112" s="182"/>
      <c r="P112" s="117"/>
      <c r="Q112" s="117"/>
      <c r="R112" s="1019"/>
      <c r="S112" s="183"/>
      <c r="T112" s="897"/>
      <c r="U112" s="184"/>
      <c r="V112" s="897"/>
      <c r="W112" s="184"/>
      <c r="X112" s="897"/>
      <c r="Y112" s="184"/>
      <c r="Z112" s="897"/>
      <c r="AA112" s="184"/>
      <c r="AB112" s="897"/>
      <c r="AC112" s="184"/>
      <c r="AD112" s="897"/>
      <c r="AE112" s="184"/>
      <c r="AF112" s="897"/>
      <c r="AG112" s="185"/>
      <c r="AH112" s="860"/>
      <c r="AI112" s="860"/>
      <c r="AJ112" s="118"/>
      <c r="AK112" s="119"/>
      <c r="AL112" s="186"/>
      <c r="AM112" s="187"/>
      <c r="AN112" s="187"/>
      <c r="AO112" s="187"/>
      <c r="AP112" s="187"/>
      <c r="AQ112" s="187"/>
      <c r="AR112" s="120"/>
      <c r="AS112" s="188"/>
      <c r="AT112" s="187"/>
      <c r="AU112" s="120"/>
      <c r="AV112" s="188"/>
      <c r="AW112" s="187"/>
      <c r="AX112" s="187"/>
      <c r="AY112" s="187"/>
      <c r="AZ112" s="189"/>
      <c r="BA112" s="190"/>
      <c r="BB112" s="190"/>
      <c r="BC112" s="191"/>
    </row>
    <row r="113" spans="1:55" ht="6" hidden="1" customHeight="1" x14ac:dyDescent="0.2">
      <c r="A113" s="156"/>
      <c r="B113" s="192"/>
      <c r="C113" s="192"/>
      <c r="D113" s="192"/>
      <c r="E113" s="192"/>
      <c r="F113" s="192"/>
      <c r="G113" s="192"/>
      <c r="H113" s="192"/>
      <c r="I113" s="998"/>
      <c r="J113" s="998"/>
      <c r="K113" s="192"/>
      <c r="L113" s="192"/>
      <c r="M113" s="192"/>
      <c r="N113" s="192"/>
      <c r="O113" s="192"/>
      <c r="P113" s="192"/>
      <c r="Q113" s="192"/>
      <c r="R113" s="192"/>
      <c r="S113" s="192"/>
      <c r="T113" s="192"/>
      <c r="U113" s="192"/>
      <c r="V113" s="192"/>
      <c r="W113" s="192"/>
      <c r="X113" s="192"/>
      <c r="Y113" s="192"/>
      <c r="Z113" s="192"/>
      <c r="AA113" s="192"/>
      <c r="AB113" s="192"/>
      <c r="AC113" s="192"/>
      <c r="AD113" s="192"/>
      <c r="AE113" s="192"/>
      <c r="AF113" s="192"/>
      <c r="AG113" s="192"/>
      <c r="AH113" s="192"/>
      <c r="AI113" s="192"/>
      <c r="AJ113" s="192"/>
      <c r="AK113" s="193"/>
      <c r="AL113" s="193"/>
      <c r="AM113" s="193"/>
      <c r="AN113" s="193"/>
      <c r="AO113" s="193"/>
      <c r="AP113" s="193"/>
      <c r="AQ113" s="194"/>
      <c r="AR113" s="193"/>
      <c r="AS113" s="193"/>
      <c r="AT113" s="193"/>
      <c r="AU113" s="193"/>
      <c r="AV113" s="193"/>
      <c r="AW113" s="193"/>
      <c r="AX113" s="193"/>
      <c r="AY113" s="193"/>
      <c r="AZ113" s="193"/>
      <c r="BA113" s="193"/>
      <c r="BB113" s="193"/>
      <c r="BC113" s="156"/>
    </row>
    <row r="114" spans="1:55" ht="72" hidden="1" customHeight="1" x14ac:dyDescent="0.2">
      <c r="A114" s="960">
        <v>12</v>
      </c>
      <c r="B114" s="161" t="s">
        <v>1704</v>
      </c>
      <c r="C114" s="162" t="s">
        <v>1705</v>
      </c>
      <c r="D114" s="163" t="s">
        <v>21</v>
      </c>
      <c r="E114" s="163" t="s">
        <v>1890</v>
      </c>
      <c r="F114" s="162" t="s">
        <v>1706</v>
      </c>
      <c r="G114" s="164" t="s">
        <v>1678</v>
      </c>
      <c r="H114" s="164" t="s">
        <v>1679</v>
      </c>
      <c r="I114" s="165" t="s">
        <v>1906</v>
      </c>
      <c r="J114" s="166">
        <f>+$N$3</f>
        <v>2019</v>
      </c>
      <c r="K114" s="164" t="s">
        <v>1923</v>
      </c>
      <c r="L114" s="165" t="s">
        <v>1924</v>
      </c>
      <c r="M114" s="162" t="s">
        <v>1707</v>
      </c>
      <c r="N114" s="162" t="s">
        <v>1708</v>
      </c>
      <c r="O114" s="162" t="s">
        <v>1709</v>
      </c>
      <c r="P114" s="162" t="s">
        <v>1710</v>
      </c>
      <c r="Q114" s="162" t="s">
        <v>1711</v>
      </c>
      <c r="R114" s="167">
        <f t="shared" ref="R114" si="336">SUM(R115:R121)</f>
        <v>0</v>
      </c>
      <c r="S114" s="168">
        <f t="shared" ref="S114" si="337">SUM(S115:S121)</f>
        <v>0</v>
      </c>
      <c r="T114" s="169">
        <f t="shared" ref="T114" si="338">SUM(T115:T121)</f>
        <v>0</v>
      </c>
      <c r="U114" s="170">
        <f t="shared" ref="U114" si="339">SUM(U115:U121)</f>
        <v>0</v>
      </c>
      <c r="V114" s="169">
        <f t="shared" ref="V114" si="340">SUM(V115:V121)</f>
        <v>0</v>
      </c>
      <c r="W114" s="170">
        <f t="shared" ref="W114" si="341">SUM(W115:W121)</f>
        <v>0</v>
      </c>
      <c r="X114" s="169">
        <f t="shared" ref="X114" si="342">SUM(X115:X121)</f>
        <v>0</v>
      </c>
      <c r="Y114" s="170">
        <f t="shared" ref="Y114" si="343">SUM(Y115:Y121)</f>
        <v>0</v>
      </c>
      <c r="Z114" s="169">
        <f t="shared" ref="Z114" si="344">SUM(Z115:Z121)</f>
        <v>0</v>
      </c>
      <c r="AA114" s="170">
        <f t="shared" ref="AA114" si="345">SUM(AA115:AA121)</f>
        <v>0</v>
      </c>
      <c r="AB114" s="169">
        <f t="shared" ref="AB114" si="346">SUM(AB115:AB121)</f>
        <v>0</v>
      </c>
      <c r="AC114" s="170">
        <f t="shared" ref="AC114" si="347">SUM(AC115:AC121)</f>
        <v>0</v>
      </c>
      <c r="AD114" s="169">
        <f t="shared" ref="AD114" si="348">SUM(AD115:AD121)</f>
        <v>0</v>
      </c>
      <c r="AE114" s="170">
        <f t="shared" ref="AE114" si="349">SUM(AE115:AE121)</f>
        <v>0</v>
      </c>
      <c r="AF114" s="169">
        <f t="shared" ref="AF114" si="350">SUM(AF115:AF121)</f>
        <v>0</v>
      </c>
      <c r="AG114" s="171">
        <f t="shared" ref="AG114" si="351">SUM(AG115:AG121)</f>
        <v>0</v>
      </c>
      <c r="AH114" s="857"/>
      <c r="AI114" s="857"/>
      <c r="AJ114" s="172">
        <f t="shared" ref="AJ114" si="352">SUM(AJ115:AJ121)</f>
        <v>0</v>
      </c>
      <c r="AK114" s="173">
        <f t="shared" ref="AK114" si="353">SUM(AK115:AK121)</f>
        <v>0</v>
      </c>
      <c r="AL114" s="41">
        <f t="shared" ref="AL114" si="354">SUM(AL115:AL121)</f>
        <v>0</v>
      </c>
      <c r="AM114" s="42">
        <f t="shared" ref="AM114" si="355">SUM(AM115:AM121)</f>
        <v>0</v>
      </c>
      <c r="AN114" s="42">
        <f t="shared" ref="AN114" si="356">SUM(AN115:AN121)</f>
        <v>0</v>
      </c>
      <c r="AO114" s="42">
        <f t="shared" ref="AO114" si="357">SUM(AO115:AO121)</f>
        <v>0</v>
      </c>
      <c r="AP114" s="42">
        <f t="shared" ref="AP114" si="358">SUM(AP115:AP121)</f>
        <v>0</v>
      </c>
      <c r="AQ114" s="42">
        <f t="shared" ref="AQ114" si="359">SUM(AQ115:AQ121)</f>
        <v>0</v>
      </c>
      <c r="AR114" s="43">
        <f t="shared" ref="AR114" si="360">SUM(AR115:AR121)</f>
        <v>0</v>
      </c>
      <c r="AS114" s="104">
        <f t="shared" ref="AS114" si="361">SUM(AS115:AS121)</f>
        <v>0</v>
      </c>
      <c r="AT114" s="42">
        <f t="shared" ref="AT114" si="362">SUM(AT115:AT121)</f>
        <v>0</v>
      </c>
      <c r="AU114" s="43">
        <f t="shared" ref="AU114" si="363">SUM(AU115:AU121)</f>
        <v>0</v>
      </c>
      <c r="AV114" s="104">
        <f t="shared" ref="AV114" si="364">SUM(AV115:AV121)</f>
        <v>0</v>
      </c>
      <c r="AW114" s="42">
        <f t="shared" ref="AW114" si="365">SUM(AW115:AW121)</f>
        <v>0</v>
      </c>
      <c r="AX114" s="42">
        <f t="shared" ref="AX114" si="366">SUM(AX115:AX121)</f>
        <v>0</v>
      </c>
      <c r="AY114" s="42">
        <f t="shared" ref="AY114" si="367">SUM(AY115:AY121)</f>
        <v>0</v>
      </c>
      <c r="AZ114" s="105">
        <f t="shared" ref="AZ114" si="368">SUM(AZ115:AZ121)</f>
        <v>0</v>
      </c>
      <c r="BA114" s="44" t="s">
        <v>1684</v>
      </c>
      <c r="BB114" s="44" t="s">
        <v>1685</v>
      </c>
      <c r="BC114" s="45" t="s">
        <v>1686</v>
      </c>
    </row>
    <row r="115" spans="1:55" ht="17.25" hidden="1" customHeight="1" x14ac:dyDescent="0.2">
      <c r="A115" s="961"/>
      <c r="B115" s="963" t="str">
        <f>VLOOKUP($D$9,'PROYECTOS REGISTRADOS'!$A$2:$D$82,4,0)</f>
        <v>Implementación del Plan de Medios en el Municipio Tocancipá, Cundinamarca, Centro Oriente</v>
      </c>
      <c r="C115" s="966" t="str">
        <f>VLOOKUP($D$9,'PROYECTOS REGISTRADOS'!$A$2:$D$82,3,0)</f>
        <v>2016-25817-0004</v>
      </c>
      <c r="D115" s="975"/>
      <c r="E115" s="978" t="str">
        <f>IF(D115=0,"0-0",(VLOOKUP(D115,'CONSOLIDADO PLAN DESARROLLO'!$EL$9:$ET$304,2,0)))</f>
        <v>0-0</v>
      </c>
      <c r="F115" s="972" t="str">
        <f>IF(D115=0,"0-0",(VLOOKUP(D115,'CONSOLIDADO PLAN DESARROLLO'!$EL$9:$ET$304,3,0)))</f>
        <v>0-0</v>
      </c>
      <c r="G115" s="999" t="str">
        <f>IF(D115=0,"0-0",(VLOOKUP(D115,'CONSOLIDADO PLAN DESARROLLO'!$EL$9:$ET$304,4,0)))</f>
        <v>0-0</v>
      </c>
      <c r="H115" s="981" t="str">
        <f>IF(D115=0,"0-0",(VLOOKUP(D115,'CONSOLIDADO PLAN DESARROLLO'!$EL$9:$ET$304,5,0)))</f>
        <v>0-0</v>
      </c>
      <c r="I115" s="984" t="str">
        <f>IF(D115=0,"0-0",(VLOOKUP(D115,'CONSOLIDADO PLAN DESARROLLO'!$EL$9:$ET$304,$R$3,0)))</f>
        <v>0-0</v>
      </c>
      <c r="J115" s="985"/>
      <c r="K115" s="1002"/>
      <c r="L115" s="995"/>
      <c r="M115" s="174"/>
      <c r="N115" s="175"/>
      <c r="O115" s="176"/>
      <c r="P115" s="46"/>
      <c r="Q115" s="47"/>
      <c r="R115" s="1017"/>
      <c r="S115" s="48"/>
      <c r="T115" s="895"/>
      <c r="U115" s="49"/>
      <c r="V115" s="895"/>
      <c r="W115" s="49"/>
      <c r="X115" s="895"/>
      <c r="Y115" s="49"/>
      <c r="Z115" s="895"/>
      <c r="AA115" s="49"/>
      <c r="AB115" s="895"/>
      <c r="AC115" s="49"/>
      <c r="AD115" s="895"/>
      <c r="AE115" s="49"/>
      <c r="AF115" s="895"/>
      <c r="AG115" s="50"/>
      <c r="AH115" s="858"/>
      <c r="AI115" s="858"/>
      <c r="AJ115" s="886">
        <f>+R115+T115+V115+X115+Z115+AB115+AD115+AF115</f>
        <v>0</v>
      </c>
      <c r="AK115" s="103">
        <f t="shared" ref="AK115:AK120" si="369">AC115+AE115+AG115+S115+U115+W115+Y115+AA115</f>
        <v>0</v>
      </c>
      <c r="AL115" s="51"/>
      <c r="AM115" s="52"/>
      <c r="AN115" s="52"/>
      <c r="AO115" s="52"/>
      <c r="AP115" s="52"/>
      <c r="AQ115" s="52"/>
      <c r="AR115" s="53">
        <f t="shared" ref="AR115:AR120" si="370">SUM(AL115:AQ115)</f>
        <v>0</v>
      </c>
      <c r="AS115" s="54"/>
      <c r="AT115" s="52"/>
      <c r="AU115" s="53">
        <f t="shared" ref="AU115:AU119" si="371">SUM(AS115:AT115)</f>
        <v>0</v>
      </c>
      <c r="AV115" s="54"/>
      <c r="AW115" s="52"/>
      <c r="AX115" s="52"/>
      <c r="AY115" s="52"/>
      <c r="AZ115" s="55"/>
      <c r="BA115" s="56"/>
      <c r="BB115" s="56"/>
      <c r="BC115" s="57"/>
    </row>
    <row r="116" spans="1:55" ht="17.25" hidden="1" customHeight="1" x14ac:dyDescent="0.2">
      <c r="A116" s="961"/>
      <c r="B116" s="963"/>
      <c r="C116" s="966"/>
      <c r="D116" s="975"/>
      <c r="E116" s="979"/>
      <c r="F116" s="972"/>
      <c r="G116" s="999"/>
      <c r="H116" s="981"/>
      <c r="I116" s="986"/>
      <c r="J116" s="987"/>
      <c r="K116" s="1002"/>
      <c r="L116" s="996"/>
      <c r="M116" s="174"/>
      <c r="N116" s="175"/>
      <c r="O116" s="176"/>
      <c r="P116" s="46"/>
      <c r="Q116" s="47"/>
      <c r="R116" s="1018"/>
      <c r="S116" s="48"/>
      <c r="T116" s="896"/>
      <c r="U116" s="49"/>
      <c r="V116" s="896"/>
      <c r="W116" s="49"/>
      <c r="X116" s="896"/>
      <c r="Y116" s="49"/>
      <c r="Z116" s="896"/>
      <c r="AA116" s="49"/>
      <c r="AB116" s="896"/>
      <c r="AC116" s="49"/>
      <c r="AD116" s="896"/>
      <c r="AE116" s="49"/>
      <c r="AF116" s="896"/>
      <c r="AG116" s="50"/>
      <c r="AH116" s="859"/>
      <c r="AI116" s="859"/>
      <c r="AJ116" s="887"/>
      <c r="AK116" s="103">
        <f t="shared" si="369"/>
        <v>0</v>
      </c>
      <c r="AL116" s="51"/>
      <c r="AM116" s="52"/>
      <c r="AN116" s="52"/>
      <c r="AO116" s="52"/>
      <c r="AP116" s="52"/>
      <c r="AQ116" s="52"/>
      <c r="AR116" s="53">
        <f t="shared" si="370"/>
        <v>0</v>
      </c>
      <c r="AS116" s="54"/>
      <c r="AT116" s="52"/>
      <c r="AU116" s="53">
        <f t="shared" si="371"/>
        <v>0</v>
      </c>
      <c r="AV116" s="54"/>
      <c r="AW116" s="52"/>
      <c r="AX116" s="52"/>
      <c r="AY116" s="52"/>
      <c r="AZ116" s="55"/>
      <c r="BA116" s="56"/>
      <c r="BB116" s="56"/>
      <c r="BC116" s="57"/>
    </row>
    <row r="117" spans="1:55" ht="17.25" hidden="1" customHeight="1" x14ac:dyDescent="0.2">
      <c r="A117" s="961"/>
      <c r="B117" s="963"/>
      <c r="C117" s="966"/>
      <c r="D117" s="975"/>
      <c r="E117" s="979"/>
      <c r="F117" s="972"/>
      <c r="G117" s="999"/>
      <c r="H117" s="981"/>
      <c r="I117" s="986"/>
      <c r="J117" s="987"/>
      <c r="K117" s="1002"/>
      <c r="L117" s="996"/>
      <c r="M117" s="174"/>
      <c r="N117" s="175"/>
      <c r="O117" s="176"/>
      <c r="P117" s="46"/>
      <c r="Q117" s="47"/>
      <c r="R117" s="1018"/>
      <c r="S117" s="48"/>
      <c r="T117" s="896"/>
      <c r="U117" s="49"/>
      <c r="V117" s="896"/>
      <c r="W117" s="49"/>
      <c r="X117" s="896"/>
      <c r="Y117" s="49"/>
      <c r="Z117" s="896"/>
      <c r="AA117" s="49"/>
      <c r="AB117" s="896"/>
      <c r="AC117" s="49"/>
      <c r="AD117" s="896"/>
      <c r="AE117" s="49"/>
      <c r="AF117" s="896"/>
      <c r="AG117" s="50"/>
      <c r="AH117" s="859"/>
      <c r="AI117" s="859"/>
      <c r="AJ117" s="887"/>
      <c r="AK117" s="103">
        <f t="shared" si="369"/>
        <v>0</v>
      </c>
      <c r="AL117" s="51"/>
      <c r="AM117" s="52"/>
      <c r="AN117" s="52"/>
      <c r="AO117" s="52"/>
      <c r="AP117" s="52"/>
      <c r="AQ117" s="52"/>
      <c r="AR117" s="53">
        <f t="shared" si="370"/>
        <v>0</v>
      </c>
      <c r="AS117" s="54"/>
      <c r="AT117" s="52"/>
      <c r="AU117" s="53">
        <f t="shared" si="371"/>
        <v>0</v>
      </c>
      <c r="AV117" s="54"/>
      <c r="AW117" s="52"/>
      <c r="AX117" s="52"/>
      <c r="AY117" s="52"/>
      <c r="AZ117" s="55"/>
      <c r="BA117" s="56"/>
      <c r="BB117" s="56"/>
      <c r="BC117" s="57"/>
    </row>
    <row r="118" spans="1:55" ht="17.25" hidden="1" customHeight="1" x14ac:dyDescent="0.2">
      <c r="A118" s="961"/>
      <c r="B118" s="963"/>
      <c r="C118" s="966"/>
      <c r="D118" s="975"/>
      <c r="E118" s="979"/>
      <c r="F118" s="972"/>
      <c r="G118" s="999"/>
      <c r="H118" s="981"/>
      <c r="I118" s="986"/>
      <c r="J118" s="987"/>
      <c r="K118" s="1002"/>
      <c r="L118" s="996"/>
      <c r="M118" s="174"/>
      <c r="N118" s="175"/>
      <c r="O118" s="176"/>
      <c r="P118" s="46"/>
      <c r="Q118" s="47"/>
      <c r="R118" s="1018"/>
      <c r="S118" s="48"/>
      <c r="T118" s="896"/>
      <c r="U118" s="49"/>
      <c r="V118" s="896"/>
      <c r="W118" s="49"/>
      <c r="X118" s="896"/>
      <c r="Y118" s="49"/>
      <c r="Z118" s="896"/>
      <c r="AA118" s="49"/>
      <c r="AB118" s="896"/>
      <c r="AC118" s="49"/>
      <c r="AD118" s="896"/>
      <c r="AE118" s="49"/>
      <c r="AF118" s="896"/>
      <c r="AG118" s="50"/>
      <c r="AH118" s="859"/>
      <c r="AI118" s="859"/>
      <c r="AJ118" s="887"/>
      <c r="AK118" s="103">
        <f t="shared" si="369"/>
        <v>0</v>
      </c>
      <c r="AL118" s="51"/>
      <c r="AM118" s="52"/>
      <c r="AN118" s="52"/>
      <c r="AO118" s="52"/>
      <c r="AP118" s="52"/>
      <c r="AQ118" s="52"/>
      <c r="AR118" s="53">
        <f t="shared" si="370"/>
        <v>0</v>
      </c>
      <c r="AS118" s="54"/>
      <c r="AT118" s="52"/>
      <c r="AU118" s="53">
        <f t="shared" si="371"/>
        <v>0</v>
      </c>
      <c r="AV118" s="54"/>
      <c r="AW118" s="52"/>
      <c r="AX118" s="52"/>
      <c r="AY118" s="52"/>
      <c r="AZ118" s="55"/>
      <c r="BA118" s="56"/>
      <c r="BB118" s="56"/>
      <c r="BC118" s="57"/>
    </row>
    <row r="119" spans="1:55" ht="17.25" hidden="1" customHeight="1" x14ac:dyDescent="0.2">
      <c r="A119" s="961"/>
      <c r="B119" s="963"/>
      <c r="C119" s="966"/>
      <c r="D119" s="975"/>
      <c r="E119" s="979"/>
      <c r="F119" s="972"/>
      <c r="G119" s="999"/>
      <c r="H119" s="981"/>
      <c r="I119" s="986"/>
      <c r="J119" s="987"/>
      <c r="K119" s="1002"/>
      <c r="L119" s="996"/>
      <c r="M119" s="174"/>
      <c r="N119" s="175"/>
      <c r="O119" s="176"/>
      <c r="P119" s="46"/>
      <c r="Q119" s="47"/>
      <c r="R119" s="1018"/>
      <c r="S119" s="48"/>
      <c r="T119" s="896"/>
      <c r="U119" s="49"/>
      <c r="V119" s="896"/>
      <c r="W119" s="49"/>
      <c r="X119" s="896"/>
      <c r="Y119" s="49"/>
      <c r="Z119" s="896"/>
      <c r="AA119" s="49"/>
      <c r="AB119" s="896"/>
      <c r="AC119" s="49"/>
      <c r="AD119" s="896"/>
      <c r="AE119" s="49"/>
      <c r="AF119" s="896"/>
      <c r="AG119" s="50"/>
      <c r="AH119" s="859"/>
      <c r="AI119" s="859"/>
      <c r="AJ119" s="887"/>
      <c r="AK119" s="103">
        <f t="shared" si="369"/>
        <v>0</v>
      </c>
      <c r="AL119" s="51"/>
      <c r="AM119" s="52"/>
      <c r="AN119" s="52"/>
      <c r="AO119" s="52"/>
      <c r="AP119" s="52"/>
      <c r="AQ119" s="52"/>
      <c r="AR119" s="53">
        <f t="shared" si="370"/>
        <v>0</v>
      </c>
      <c r="AS119" s="54"/>
      <c r="AT119" s="52"/>
      <c r="AU119" s="53">
        <f t="shared" si="371"/>
        <v>0</v>
      </c>
      <c r="AV119" s="54"/>
      <c r="AW119" s="52"/>
      <c r="AX119" s="52"/>
      <c r="AY119" s="52"/>
      <c r="AZ119" s="55"/>
      <c r="BA119" s="56"/>
      <c r="BB119" s="56"/>
      <c r="BC119" s="57"/>
    </row>
    <row r="120" spans="1:55" ht="17.25" hidden="1" customHeight="1" x14ac:dyDescent="0.2">
      <c r="A120" s="961"/>
      <c r="B120" s="964"/>
      <c r="C120" s="967"/>
      <c r="D120" s="976"/>
      <c r="E120" s="979"/>
      <c r="F120" s="973"/>
      <c r="G120" s="1000"/>
      <c r="H120" s="982"/>
      <c r="I120" s="986"/>
      <c r="J120" s="987"/>
      <c r="K120" s="1003"/>
      <c r="L120" s="996"/>
      <c r="M120" s="177"/>
      <c r="N120" s="178"/>
      <c r="O120" s="179"/>
      <c r="P120" s="106"/>
      <c r="Q120" s="107"/>
      <c r="R120" s="1018"/>
      <c r="S120" s="108"/>
      <c r="T120" s="896"/>
      <c r="U120" s="109"/>
      <c r="V120" s="896"/>
      <c r="W120" s="109"/>
      <c r="X120" s="896"/>
      <c r="Y120" s="109"/>
      <c r="Z120" s="896"/>
      <c r="AA120" s="109"/>
      <c r="AB120" s="896"/>
      <c r="AC120" s="109"/>
      <c r="AD120" s="896"/>
      <c r="AE120" s="109"/>
      <c r="AF120" s="896"/>
      <c r="AG120" s="110"/>
      <c r="AH120" s="859"/>
      <c r="AI120" s="859"/>
      <c r="AJ120" s="888"/>
      <c r="AK120" s="103">
        <f t="shared" si="369"/>
        <v>0</v>
      </c>
      <c r="AL120" s="111"/>
      <c r="AM120" s="112"/>
      <c r="AN120" s="112"/>
      <c r="AO120" s="112"/>
      <c r="AP120" s="112"/>
      <c r="AQ120" s="112"/>
      <c r="AR120" s="53">
        <f t="shared" si="370"/>
        <v>0</v>
      </c>
      <c r="AS120" s="113"/>
      <c r="AT120" s="112"/>
      <c r="AU120" s="53">
        <f>SUM(AS120:AT120)</f>
        <v>0</v>
      </c>
      <c r="AV120" s="113"/>
      <c r="AW120" s="112"/>
      <c r="AX120" s="112"/>
      <c r="AY120" s="112"/>
      <c r="AZ120" s="114"/>
      <c r="BA120" s="115"/>
      <c r="BB120" s="115"/>
      <c r="BC120" s="116"/>
    </row>
    <row r="121" spans="1:55" ht="9.9499999999999993" hidden="1" customHeight="1" thickBot="1" x14ac:dyDescent="0.25">
      <c r="A121" s="962"/>
      <c r="B121" s="965"/>
      <c r="C121" s="968"/>
      <c r="D121" s="977"/>
      <c r="E121" s="980"/>
      <c r="F121" s="974"/>
      <c r="G121" s="1001"/>
      <c r="H121" s="983"/>
      <c r="I121" s="988"/>
      <c r="J121" s="989"/>
      <c r="K121" s="1004"/>
      <c r="L121" s="997"/>
      <c r="M121" s="180"/>
      <c r="N121" s="181"/>
      <c r="O121" s="182"/>
      <c r="P121" s="117"/>
      <c r="Q121" s="117"/>
      <c r="R121" s="1019"/>
      <c r="S121" s="183"/>
      <c r="T121" s="897"/>
      <c r="U121" s="184"/>
      <c r="V121" s="897"/>
      <c r="W121" s="184"/>
      <c r="X121" s="897"/>
      <c r="Y121" s="184"/>
      <c r="Z121" s="897"/>
      <c r="AA121" s="184"/>
      <c r="AB121" s="897"/>
      <c r="AC121" s="184"/>
      <c r="AD121" s="897"/>
      <c r="AE121" s="184"/>
      <c r="AF121" s="897"/>
      <c r="AG121" s="185"/>
      <c r="AH121" s="860"/>
      <c r="AI121" s="860"/>
      <c r="AJ121" s="118"/>
      <c r="AK121" s="119"/>
      <c r="AL121" s="186"/>
      <c r="AM121" s="187"/>
      <c r="AN121" s="187"/>
      <c r="AO121" s="187"/>
      <c r="AP121" s="187"/>
      <c r="AQ121" s="187"/>
      <c r="AR121" s="120"/>
      <c r="AS121" s="188"/>
      <c r="AT121" s="187"/>
      <c r="AU121" s="120"/>
      <c r="AV121" s="188"/>
      <c r="AW121" s="187"/>
      <c r="AX121" s="187"/>
      <c r="AY121" s="187"/>
      <c r="AZ121" s="189"/>
      <c r="BA121" s="190"/>
      <c r="BB121" s="190"/>
      <c r="BC121" s="191"/>
    </row>
    <row r="122" spans="1:55" ht="6" hidden="1" customHeight="1" x14ac:dyDescent="0.2">
      <c r="A122" s="156"/>
      <c r="B122" s="192"/>
      <c r="C122" s="192"/>
      <c r="D122" s="192"/>
      <c r="E122" s="192"/>
      <c r="F122" s="192"/>
      <c r="G122" s="192"/>
      <c r="H122" s="192"/>
      <c r="I122" s="998"/>
      <c r="J122" s="998"/>
      <c r="K122" s="192"/>
      <c r="L122" s="192"/>
      <c r="M122" s="192"/>
      <c r="N122" s="192"/>
      <c r="O122" s="192"/>
      <c r="P122" s="192"/>
      <c r="Q122" s="192"/>
      <c r="R122" s="192"/>
      <c r="S122" s="192"/>
      <c r="T122" s="192"/>
      <c r="U122" s="192"/>
      <c r="V122" s="192"/>
      <c r="W122" s="192"/>
      <c r="X122" s="192"/>
      <c r="Y122" s="192"/>
      <c r="Z122" s="192"/>
      <c r="AA122" s="192"/>
      <c r="AB122" s="192"/>
      <c r="AC122" s="192"/>
      <c r="AD122" s="192"/>
      <c r="AE122" s="192"/>
      <c r="AF122" s="192"/>
      <c r="AG122" s="192"/>
      <c r="AH122" s="192"/>
      <c r="AI122" s="192"/>
      <c r="AJ122" s="192"/>
      <c r="AK122" s="193"/>
      <c r="AL122" s="193"/>
      <c r="AM122" s="193"/>
      <c r="AN122" s="193"/>
      <c r="AO122" s="193"/>
      <c r="AP122" s="193"/>
      <c r="AQ122" s="194"/>
      <c r="AR122" s="193"/>
      <c r="AS122" s="193"/>
      <c r="AT122" s="193"/>
      <c r="AU122" s="193"/>
      <c r="AV122" s="193"/>
      <c r="AW122" s="193"/>
      <c r="AX122" s="193"/>
      <c r="AY122" s="193"/>
      <c r="AZ122" s="193"/>
      <c r="BA122" s="193"/>
      <c r="BB122" s="193"/>
      <c r="BC122" s="156"/>
    </row>
    <row r="123" spans="1:55" ht="72" hidden="1" customHeight="1" x14ac:dyDescent="0.2">
      <c r="A123" s="960">
        <v>13</v>
      </c>
      <c r="B123" s="161" t="s">
        <v>1704</v>
      </c>
      <c r="C123" s="162" t="s">
        <v>1705</v>
      </c>
      <c r="D123" s="163" t="s">
        <v>21</v>
      </c>
      <c r="E123" s="163" t="s">
        <v>1890</v>
      </c>
      <c r="F123" s="162" t="s">
        <v>1706</v>
      </c>
      <c r="G123" s="164" t="s">
        <v>1678</v>
      </c>
      <c r="H123" s="164" t="s">
        <v>1679</v>
      </c>
      <c r="I123" s="165" t="s">
        <v>1906</v>
      </c>
      <c r="J123" s="166">
        <f>+$N$3</f>
        <v>2019</v>
      </c>
      <c r="K123" s="164" t="s">
        <v>1923</v>
      </c>
      <c r="L123" s="165" t="s">
        <v>1924</v>
      </c>
      <c r="M123" s="162" t="s">
        <v>1707</v>
      </c>
      <c r="N123" s="162" t="s">
        <v>1708</v>
      </c>
      <c r="O123" s="162" t="s">
        <v>1709</v>
      </c>
      <c r="P123" s="162" t="s">
        <v>1710</v>
      </c>
      <c r="Q123" s="162" t="s">
        <v>1711</v>
      </c>
      <c r="R123" s="167">
        <f t="shared" ref="R123" si="372">SUM(R124:R130)</f>
        <v>0</v>
      </c>
      <c r="S123" s="168">
        <f t="shared" ref="S123" si="373">SUM(S124:S130)</f>
        <v>0</v>
      </c>
      <c r="T123" s="169">
        <f t="shared" ref="T123" si="374">SUM(T124:T130)</f>
        <v>0</v>
      </c>
      <c r="U123" s="170">
        <f t="shared" ref="U123" si="375">SUM(U124:U130)</f>
        <v>0</v>
      </c>
      <c r="V123" s="169">
        <f t="shared" ref="V123" si="376">SUM(V124:V130)</f>
        <v>0</v>
      </c>
      <c r="W123" s="170">
        <f t="shared" ref="W123" si="377">SUM(W124:W130)</f>
        <v>0</v>
      </c>
      <c r="X123" s="169">
        <f t="shared" ref="X123" si="378">SUM(X124:X130)</f>
        <v>0</v>
      </c>
      <c r="Y123" s="170">
        <f t="shared" ref="Y123" si="379">SUM(Y124:Y130)</f>
        <v>0</v>
      </c>
      <c r="Z123" s="169">
        <f t="shared" ref="Z123" si="380">SUM(Z124:Z130)</f>
        <v>0</v>
      </c>
      <c r="AA123" s="170">
        <f t="shared" ref="AA123" si="381">SUM(AA124:AA130)</f>
        <v>0</v>
      </c>
      <c r="AB123" s="169">
        <f t="shared" ref="AB123" si="382">SUM(AB124:AB130)</f>
        <v>0</v>
      </c>
      <c r="AC123" s="170">
        <f t="shared" ref="AC123" si="383">SUM(AC124:AC130)</f>
        <v>0</v>
      </c>
      <c r="AD123" s="169">
        <f t="shared" ref="AD123" si="384">SUM(AD124:AD130)</f>
        <v>0</v>
      </c>
      <c r="AE123" s="170">
        <f t="shared" ref="AE123" si="385">SUM(AE124:AE130)</f>
        <v>0</v>
      </c>
      <c r="AF123" s="169">
        <f t="shared" ref="AF123" si="386">SUM(AF124:AF130)</f>
        <v>0</v>
      </c>
      <c r="AG123" s="171">
        <f t="shared" ref="AG123" si="387">SUM(AG124:AG130)</f>
        <v>0</v>
      </c>
      <c r="AH123" s="857"/>
      <c r="AI123" s="857"/>
      <c r="AJ123" s="172">
        <f t="shared" ref="AJ123" si="388">SUM(AJ124:AJ130)</f>
        <v>0</v>
      </c>
      <c r="AK123" s="173">
        <f t="shared" ref="AK123" si="389">SUM(AK124:AK130)</f>
        <v>0</v>
      </c>
      <c r="AL123" s="41">
        <f t="shared" ref="AL123" si="390">SUM(AL124:AL130)</f>
        <v>0</v>
      </c>
      <c r="AM123" s="42">
        <f t="shared" ref="AM123" si="391">SUM(AM124:AM130)</f>
        <v>0</v>
      </c>
      <c r="AN123" s="42">
        <f t="shared" ref="AN123" si="392">SUM(AN124:AN130)</f>
        <v>0</v>
      </c>
      <c r="AO123" s="42">
        <f t="shared" ref="AO123" si="393">SUM(AO124:AO130)</f>
        <v>0</v>
      </c>
      <c r="AP123" s="42">
        <f t="shared" ref="AP123" si="394">SUM(AP124:AP130)</f>
        <v>0</v>
      </c>
      <c r="AQ123" s="42">
        <f t="shared" ref="AQ123" si="395">SUM(AQ124:AQ130)</f>
        <v>0</v>
      </c>
      <c r="AR123" s="43">
        <f t="shared" ref="AR123" si="396">SUM(AR124:AR130)</f>
        <v>0</v>
      </c>
      <c r="AS123" s="104">
        <f t="shared" ref="AS123" si="397">SUM(AS124:AS130)</f>
        <v>0</v>
      </c>
      <c r="AT123" s="42">
        <f t="shared" ref="AT123" si="398">SUM(AT124:AT130)</f>
        <v>0</v>
      </c>
      <c r="AU123" s="43">
        <f t="shared" ref="AU123" si="399">SUM(AU124:AU130)</f>
        <v>0</v>
      </c>
      <c r="AV123" s="104">
        <f t="shared" ref="AV123" si="400">SUM(AV124:AV130)</f>
        <v>0</v>
      </c>
      <c r="AW123" s="42">
        <f t="shared" ref="AW123" si="401">SUM(AW124:AW130)</f>
        <v>0</v>
      </c>
      <c r="AX123" s="42">
        <f t="shared" ref="AX123" si="402">SUM(AX124:AX130)</f>
        <v>0</v>
      </c>
      <c r="AY123" s="42">
        <f t="shared" ref="AY123" si="403">SUM(AY124:AY130)</f>
        <v>0</v>
      </c>
      <c r="AZ123" s="105">
        <f t="shared" ref="AZ123" si="404">SUM(AZ124:AZ130)</f>
        <v>0</v>
      </c>
      <c r="BA123" s="44" t="s">
        <v>1684</v>
      </c>
      <c r="BB123" s="44" t="s">
        <v>1685</v>
      </c>
      <c r="BC123" s="45" t="s">
        <v>1686</v>
      </c>
    </row>
    <row r="124" spans="1:55" ht="17.25" hidden="1" customHeight="1" x14ac:dyDescent="0.2">
      <c r="A124" s="961"/>
      <c r="B124" s="963" t="str">
        <f>VLOOKUP($D$9,'PROYECTOS REGISTRADOS'!$A$2:$D$82,4,0)</f>
        <v>Implementación del Plan de Medios en el Municipio Tocancipá, Cundinamarca, Centro Oriente</v>
      </c>
      <c r="C124" s="966" t="str">
        <f>VLOOKUP($D$9,'PROYECTOS REGISTRADOS'!$A$2:$D$82,3,0)</f>
        <v>2016-25817-0004</v>
      </c>
      <c r="D124" s="975"/>
      <c r="E124" s="978" t="str">
        <f>IF(D124=0,"0-0",(VLOOKUP(D124,'CONSOLIDADO PLAN DESARROLLO'!$EL$9:$ET$304,2,0)))</f>
        <v>0-0</v>
      </c>
      <c r="F124" s="972" t="str">
        <f>IF(D124=0,"0-0",(VLOOKUP(D124,'CONSOLIDADO PLAN DESARROLLO'!$EL$9:$ET$304,3,0)))</f>
        <v>0-0</v>
      </c>
      <c r="G124" s="999" t="str">
        <f>IF(D124=0,"0-0",(VLOOKUP(D124,'CONSOLIDADO PLAN DESARROLLO'!$EL$9:$ET$304,4,0)))</f>
        <v>0-0</v>
      </c>
      <c r="H124" s="981" t="str">
        <f>IF(D124=0,"0-0",(VLOOKUP(D124,'CONSOLIDADO PLAN DESARROLLO'!$EL$9:$ET$304,5,0)))</f>
        <v>0-0</v>
      </c>
      <c r="I124" s="984" t="str">
        <f>IF(D124=0,"0-0",(VLOOKUP(D124,'CONSOLIDADO PLAN DESARROLLO'!$EL$9:$ET$304,$R$3,0)))</f>
        <v>0-0</v>
      </c>
      <c r="J124" s="985"/>
      <c r="K124" s="1002"/>
      <c r="L124" s="995"/>
      <c r="M124" s="174"/>
      <c r="N124" s="175"/>
      <c r="O124" s="176"/>
      <c r="P124" s="46"/>
      <c r="Q124" s="47"/>
      <c r="R124" s="1017"/>
      <c r="S124" s="48"/>
      <c r="T124" s="895"/>
      <c r="U124" s="49"/>
      <c r="V124" s="895"/>
      <c r="W124" s="49"/>
      <c r="X124" s="895"/>
      <c r="Y124" s="49"/>
      <c r="Z124" s="895"/>
      <c r="AA124" s="49"/>
      <c r="AB124" s="895"/>
      <c r="AC124" s="49"/>
      <c r="AD124" s="895"/>
      <c r="AE124" s="49"/>
      <c r="AF124" s="895"/>
      <c r="AG124" s="50"/>
      <c r="AH124" s="858"/>
      <c r="AI124" s="858"/>
      <c r="AJ124" s="886">
        <f>+R124+T124+V124+X124+Z124+AB124+AD124+AF124</f>
        <v>0</v>
      </c>
      <c r="AK124" s="103">
        <f t="shared" ref="AK124:AK129" si="405">AC124+AE124+AG124+S124+U124+W124+Y124+AA124</f>
        <v>0</v>
      </c>
      <c r="AL124" s="51"/>
      <c r="AM124" s="52"/>
      <c r="AN124" s="52"/>
      <c r="AO124" s="52"/>
      <c r="AP124" s="52"/>
      <c r="AQ124" s="52"/>
      <c r="AR124" s="53">
        <f t="shared" ref="AR124:AR129" si="406">SUM(AL124:AQ124)</f>
        <v>0</v>
      </c>
      <c r="AS124" s="54"/>
      <c r="AT124" s="52"/>
      <c r="AU124" s="53">
        <f t="shared" ref="AU124:AU128" si="407">SUM(AS124:AT124)</f>
        <v>0</v>
      </c>
      <c r="AV124" s="54"/>
      <c r="AW124" s="52"/>
      <c r="AX124" s="52"/>
      <c r="AY124" s="52"/>
      <c r="AZ124" s="55"/>
      <c r="BA124" s="56"/>
      <c r="BB124" s="56"/>
      <c r="BC124" s="57"/>
    </row>
    <row r="125" spans="1:55" ht="17.25" hidden="1" customHeight="1" x14ac:dyDescent="0.2">
      <c r="A125" s="961"/>
      <c r="B125" s="963"/>
      <c r="C125" s="966"/>
      <c r="D125" s="975"/>
      <c r="E125" s="979"/>
      <c r="F125" s="972"/>
      <c r="G125" s="999"/>
      <c r="H125" s="981"/>
      <c r="I125" s="986"/>
      <c r="J125" s="987"/>
      <c r="K125" s="1002"/>
      <c r="L125" s="996"/>
      <c r="M125" s="174"/>
      <c r="N125" s="175"/>
      <c r="O125" s="176"/>
      <c r="P125" s="46"/>
      <c r="Q125" s="47"/>
      <c r="R125" s="1018"/>
      <c r="S125" s="48"/>
      <c r="T125" s="896"/>
      <c r="U125" s="49"/>
      <c r="V125" s="896"/>
      <c r="W125" s="49"/>
      <c r="X125" s="896"/>
      <c r="Y125" s="49"/>
      <c r="Z125" s="896"/>
      <c r="AA125" s="49"/>
      <c r="AB125" s="896"/>
      <c r="AC125" s="49"/>
      <c r="AD125" s="896"/>
      <c r="AE125" s="49"/>
      <c r="AF125" s="896"/>
      <c r="AG125" s="50"/>
      <c r="AH125" s="859"/>
      <c r="AI125" s="859"/>
      <c r="AJ125" s="887"/>
      <c r="AK125" s="103">
        <f t="shared" si="405"/>
        <v>0</v>
      </c>
      <c r="AL125" s="51"/>
      <c r="AM125" s="52"/>
      <c r="AN125" s="52"/>
      <c r="AO125" s="52"/>
      <c r="AP125" s="52"/>
      <c r="AQ125" s="52"/>
      <c r="AR125" s="53">
        <f t="shared" si="406"/>
        <v>0</v>
      </c>
      <c r="AS125" s="54"/>
      <c r="AT125" s="52"/>
      <c r="AU125" s="53">
        <f t="shared" si="407"/>
        <v>0</v>
      </c>
      <c r="AV125" s="54"/>
      <c r="AW125" s="52"/>
      <c r="AX125" s="52"/>
      <c r="AY125" s="52"/>
      <c r="AZ125" s="55"/>
      <c r="BA125" s="56"/>
      <c r="BB125" s="56"/>
      <c r="BC125" s="57"/>
    </row>
    <row r="126" spans="1:55" ht="17.25" hidden="1" customHeight="1" x14ac:dyDescent="0.2">
      <c r="A126" s="961"/>
      <c r="B126" s="963"/>
      <c r="C126" s="966"/>
      <c r="D126" s="975"/>
      <c r="E126" s="979"/>
      <c r="F126" s="972"/>
      <c r="G126" s="999"/>
      <c r="H126" s="981"/>
      <c r="I126" s="986"/>
      <c r="J126" s="987"/>
      <c r="K126" s="1002"/>
      <c r="L126" s="996"/>
      <c r="M126" s="174"/>
      <c r="N126" s="175"/>
      <c r="O126" s="176"/>
      <c r="P126" s="46"/>
      <c r="Q126" s="47"/>
      <c r="R126" s="1018"/>
      <c r="S126" s="48"/>
      <c r="T126" s="896"/>
      <c r="U126" s="49"/>
      <c r="V126" s="896"/>
      <c r="W126" s="49"/>
      <c r="X126" s="896"/>
      <c r="Y126" s="49"/>
      <c r="Z126" s="896"/>
      <c r="AA126" s="49"/>
      <c r="AB126" s="896"/>
      <c r="AC126" s="49"/>
      <c r="AD126" s="896"/>
      <c r="AE126" s="49"/>
      <c r="AF126" s="896"/>
      <c r="AG126" s="50"/>
      <c r="AH126" s="859"/>
      <c r="AI126" s="859"/>
      <c r="AJ126" s="887"/>
      <c r="AK126" s="103">
        <f t="shared" si="405"/>
        <v>0</v>
      </c>
      <c r="AL126" s="51"/>
      <c r="AM126" s="52"/>
      <c r="AN126" s="52"/>
      <c r="AO126" s="52"/>
      <c r="AP126" s="52"/>
      <c r="AQ126" s="52"/>
      <c r="AR126" s="53">
        <f t="shared" si="406"/>
        <v>0</v>
      </c>
      <c r="AS126" s="54"/>
      <c r="AT126" s="52"/>
      <c r="AU126" s="53">
        <f t="shared" si="407"/>
        <v>0</v>
      </c>
      <c r="AV126" s="54"/>
      <c r="AW126" s="52"/>
      <c r="AX126" s="52"/>
      <c r="AY126" s="52"/>
      <c r="AZ126" s="55"/>
      <c r="BA126" s="56"/>
      <c r="BB126" s="56"/>
      <c r="BC126" s="57"/>
    </row>
    <row r="127" spans="1:55" ht="17.25" hidden="1" customHeight="1" x14ac:dyDescent="0.2">
      <c r="A127" s="961"/>
      <c r="B127" s="963"/>
      <c r="C127" s="966"/>
      <c r="D127" s="975"/>
      <c r="E127" s="979"/>
      <c r="F127" s="972"/>
      <c r="G127" s="999"/>
      <c r="H127" s="981"/>
      <c r="I127" s="986"/>
      <c r="J127" s="987"/>
      <c r="K127" s="1002"/>
      <c r="L127" s="996"/>
      <c r="M127" s="174"/>
      <c r="N127" s="175"/>
      <c r="O127" s="176"/>
      <c r="P127" s="46"/>
      <c r="Q127" s="47"/>
      <c r="R127" s="1018"/>
      <c r="S127" s="48"/>
      <c r="T127" s="896"/>
      <c r="U127" s="49"/>
      <c r="V127" s="896"/>
      <c r="W127" s="49"/>
      <c r="X127" s="896"/>
      <c r="Y127" s="49"/>
      <c r="Z127" s="896"/>
      <c r="AA127" s="49"/>
      <c r="AB127" s="896"/>
      <c r="AC127" s="49"/>
      <c r="AD127" s="896"/>
      <c r="AE127" s="49"/>
      <c r="AF127" s="896"/>
      <c r="AG127" s="50"/>
      <c r="AH127" s="859"/>
      <c r="AI127" s="859"/>
      <c r="AJ127" s="887"/>
      <c r="AK127" s="103">
        <f t="shared" si="405"/>
        <v>0</v>
      </c>
      <c r="AL127" s="51"/>
      <c r="AM127" s="52"/>
      <c r="AN127" s="52"/>
      <c r="AO127" s="52"/>
      <c r="AP127" s="52"/>
      <c r="AQ127" s="52"/>
      <c r="AR127" s="53">
        <f t="shared" si="406"/>
        <v>0</v>
      </c>
      <c r="AS127" s="54"/>
      <c r="AT127" s="52"/>
      <c r="AU127" s="53">
        <f t="shared" si="407"/>
        <v>0</v>
      </c>
      <c r="AV127" s="54"/>
      <c r="AW127" s="52"/>
      <c r="AX127" s="52"/>
      <c r="AY127" s="52"/>
      <c r="AZ127" s="55"/>
      <c r="BA127" s="56"/>
      <c r="BB127" s="56"/>
      <c r="BC127" s="57"/>
    </row>
    <row r="128" spans="1:55" ht="17.25" hidden="1" customHeight="1" x14ac:dyDescent="0.2">
      <c r="A128" s="961"/>
      <c r="B128" s="963"/>
      <c r="C128" s="966"/>
      <c r="D128" s="975"/>
      <c r="E128" s="979"/>
      <c r="F128" s="972"/>
      <c r="G128" s="999"/>
      <c r="H128" s="981"/>
      <c r="I128" s="986"/>
      <c r="J128" s="987"/>
      <c r="K128" s="1002"/>
      <c r="L128" s="996"/>
      <c r="M128" s="174"/>
      <c r="N128" s="175"/>
      <c r="O128" s="176"/>
      <c r="P128" s="46"/>
      <c r="Q128" s="47"/>
      <c r="R128" s="1018"/>
      <c r="S128" s="48"/>
      <c r="T128" s="896"/>
      <c r="U128" s="49"/>
      <c r="V128" s="896"/>
      <c r="W128" s="49"/>
      <c r="X128" s="896"/>
      <c r="Y128" s="49"/>
      <c r="Z128" s="896"/>
      <c r="AA128" s="49"/>
      <c r="AB128" s="896"/>
      <c r="AC128" s="49"/>
      <c r="AD128" s="896"/>
      <c r="AE128" s="49"/>
      <c r="AF128" s="896"/>
      <c r="AG128" s="50"/>
      <c r="AH128" s="859"/>
      <c r="AI128" s="859"/>
      <c r="AJ128" s="887"/>
      <c r="AK128" s="103">
        <f t="shared" si="405"/>
        <v>0</v>
      </c>
      <c r="AL128" s="51"/>
      <c r="AM128" s="52"/>
      <c r="AN128" s="52"/>
      <c r="AO128" s="52"/>
      <c r="AP128" s="52"/>
      <c r="AQ128" s="52"/>
      <c r="AR128" s="53">
        <f t="shared" si="406"/>
        <v>0</v>
      </c>
      <c r="AS128" s="54"/>
      <c r="AT128" s="52"/>
      <c r="AU128" s="53">
        <f t="shared" si="407"/>
        <v>0</v>
      </c>
      <c r="AV128" s="54"/>
      <c r="AW128" s="52"/>
      <c r="AX128" s="52"/>
      <c r="AY128" s="52"/>
      <c r="AZ128" s="55"/>
      <c r="BA128" s="56"/>
      <c r="BB128" s="56"/>
      <c r="BC128" s="57"/>
    </row>
    <row r="129" spans="1:55" ht="17.25" hidden="1" customHeight="1" x14ac:dyDescent="0.2">
      <c r="A129" s="961"/>
      <c r="B129" s="964"/>
      <c r="C129" s="967"/>
      <c r="D129" s="976"/>
      <c r="E129" s="979"/>
      <c r="F129" s="973"/>
      <c r="G129" s="1000"/>
      <c r="H129" s="982"/>
      <c r="I129" s="986"/>
      <c r="J129" s="987"/>
      <c r="K129" s="1003"/>
      <c r="L129" s="996"/>
      <c r="M129" s="177"/>
      <c r="N129" s="178"/>
      <c r="O129" s="179"/>
      <c r="P129" s="106"/>
      <c r="Q129" s="107"/>
      <c r="R129" s="1018"/>
      <c r="S129" s="108"/>
      <c r="T129" s="896"/>
      <c r="U129" s="109"/>
      <c r="V129" s="896"/>
      <c r="W129" s="109"/>
      <c r="X129" s="896"/>
      <c r="Y129" s="109"/>
      <c r="Z129" s="896"/>
      <c r="AA129" s="109"/>
      <c r="AB129" s="896"/>
      <c r="AC129" s="109"/>
      <c r="AD129" s="896"/>
      <c r="AE129" s="109"/>
      <c r="AF129" s="896"/>
      <c r="AG129" s="110"/>
      <c r="AH129" s="859"/>
      <c r="AI129" s="859"/>
      <c r="AJ129" s="888"/>
      <c r="AK129" s="103">
        <f t="shared" si="405"/>
        <v>0</v>
      </c>
      <c r="AL129" s="111"/>
      <c r="AM129" s="112"/>
      <c r="AN129" s="112"/>
      <c r="AO129" s="112"/>
      <c r="AP129" s="112"/>
      <c r="AQ129" s="112"/>
      <c r="AR129" s="53">
        <f t="shared" si="406"/>
        <v>0</v>
      </c>
      <c r="AS129" s="113"/>
      <c r="AT129" s="112"/>
      <c r="AU129" s="53">
        <f>SUM(AS129:AT129)</f>
        <v>0</v>
      </c>
      <c r="AV129" s="113"/>
      <c r="AW129" s="112"/>
      <c r="AX129" s="112"/>
      <c r="AY129" s="112"/>
      <c r="AZ129" s="114"/>
      <c r="BA129" s="115"/>
      <c r="BB129" s="115"/>
      <c r="BC129" s="116"/>
    </row>
    <row r="130" spans="1:55" ht="9.9499999999999993" hidden="1" customHeight="1" thickBot="1" x14ac:dyDescent="0.25">
      <c r="A130" s="962"/>
      <c r="B130" s="965"/>
      <c r="C130" s="968"/>
      <c r="D130" s="977"/>
      <c r="E130" s="980"/>
      <c r="F130" s="974"/>
      <c r="G130" s="1001"/>
      <c r="H130" s="983"/>
      <c r="I130" s="988"/>
      <c r="J130" s="989"/>
      <c r="K130" s="1004"/>
      <c r="L130" s="997"/>
      <c r="M130" s="180"/>
      <c r="N130" s="181"/>
      <c r="O130" s="182"/>
      <c r="P130" s="117"/>
      <c r="Q130" s="117"/>
      <c r="R130" s="1019"/>
      <c r="S130" s="183"/>
      <c r="T130" s="897"/>
      <c r="U130" s="184"/>
      <c r="V130" s="897"/>
      <c r="W130" s="184"/>
      <c r="X130" s="897"/>
      <c r="Y130" s="184"/>
      <c r="Z130" s="897"/>
      <c r="AA130" s="184"/>
      <c r="AB130" s="897"/>
      <c r="AC130" s="184"/>
      <c r="AD130" s="897"/>
      <c r="AE130" s="184"/>
      <c r="AF130" s="897"/>
      <c r="AG130" s="185"/>
      <c r="AH130" s="860"/>
      <c r="AI130" s="860"/>
      <c r="AJ130" s="118"/>
      <c r="AK130" s="119"/>
      <c r="AL130" s="186"/>
      <c r="AM130" s="187"/>
      <c r="AN130" s="187"/>
      <c r="AO130" s="187"/>
      <c r="AP130" s="187"/>
      <c r="AQ130" s="187"/>
      <c r="AR130" s="120"/>
      <c r="AS130" s="188"/>
      <c r="AT130" s="187"/>
      <c r="AU130" s="120"/>
      <c r="AV130" s="188"/>
      <c r="AW130" s="187"/>
      <c r="AX130" s="187"/>
      <c r="AY130" s="187"/>
      <c r="AZ130" s="189"/>
      <c r="BA130" s="190"/>
      <c r="BB130" s="190"/>
      <c r="BC130" s="191"/>
    </row>
    <row r="131" spans="1:55" ht="6" hidden="1" customHeight="1" x14ac:dyDescent="0.2">
      <c r="A131" s="156"/>
      <c r="B131" s="192"/>
      <c r="C131" s="192"/>
      <c r="D131" s="192"/>
      <c r="E131" s="192"/>
      <c r="F131" s="192"/>
      <c r="G131" s="192"/>
      <c r="H131" s="192"/>
      <c r="I131" s="998"/>
      <c r="J131" s="998"/>
      <c r="K131" s="192"/>
      <c r="L131" s="192"/>
      <c r="M131" s="192"/>
      <c r="N131" s="192"/>
      <c r="O131" s="192"/>
      <c r="P131" s="192"/>
      <c r="Q131" s="192"/>
      <c r="R131" s="192"/>
      <c r="S131" s="192"/>
      <c r="T131" s="192"/>
      <c r="U131" s="192"/>
      <c r="V131" s="192"/>
      <c r="W131" s="192"/>
      <c r="X131" s="192"/>
      <c r="Y131" s="192"/>
      <c r="Z131" s="192"/>
      <c r="AA131" s="192"/>
      <c r="AB131" s="192"/>
      <c r="AC131" s="192"/>
      <c r="AD131" s="192"/>
      <c r="AE131" s="192"/>
      <c r="AF131" s="192"/>
      <c r="AG131" s="192"/>
      <c r="AH131" s="192"/>
      <c r="AI131" s="192"/>
      <c r="AJ131" s="192"/>
      <c r="AK131" s="193"/>
      <c r="AL131" s="193"/>
      <c r="AM131" s="193"/>
      <c r="AN131" s="193"/>
      <c r="AO131" s="193"/>
      <c r="AP131" s="193"/>
      <c r="AQ131" s="194"/>
      <c r="AR131" s="193"/>
      <c r="AS131" s="193"/>
      <c r="AT131" s="193"/>
      <c r="AU131" s="193"/>
      <c r="AV131" s="193"/>
      <c r="AW131" s="193"/>
      <c r="AX131" s="193"/>
      <c r="AY131" s="193"/>
      <c r="AZ131" s="193"/>
      <c r="BA131" s="193"/>
      <c r="BB131" s="193"/>
      <c r="BC131" s="156"/>
    </row>
    <row r="132" spans="1:55" ht="72" hidden="1" customHeight="1" x14ac:dyDescent="0.2">
      <c r="A132" s="960">
        <v>14</v>
      </c>
      <c r="B132" s="161" t="s">
        <v>1704</v>
      </c>
      <c r="C132" s="162" t="s">
        <v>1705</v>
      </c>
      <c r="D132" s="163" t="s">
        <v>21</v>
      </c>
      <c r="E132" s="163" t="s">
        <v>1890</v>
      </c>
      <c r="F132" s="162" t="s">
        <v>1706</v>
      </c>
      <c r="G132" s="164" t="s">
        <v>1678</v>
      </c>
      <c r="H132" s="164" t="s">
        <v>1679</v>
      </c>
      <c r="I132" s="165" t="s">
        <v>1906</v>
      </c>
      <c r="J132" s="166">
        <f>+$N$3</f>
        <v>2019</v>
      </c>
      <c r="K132" s="164" t="s">
        <v>1923</v>
      </c>
      <c r="L132" s="165" t="s">
        <v>1924</v>
      </c>
      <c r="M132" s="162" t="s">
        <v>1707</v>
      </c>
      <c r="N132" s="162" t="s">
        <v>1708</v>
      </c>
      <c r="O132" s="162" t="s">
        <v>1709</v>
      </c>
      <c r="P132" s="162" t="s">
        <v>1710</v>
      </c>
      <c r="Q132" s="162" t="s">
        <v>1711</v>
      </c>
      <c r="R132" s="167">
        <f t="shared" ref="R132" si="408">SUM(R133:R139)</f>
        <v>0</v>
      </c>
      <c r="S132" s="168">
        <f t="shared" ref="S132" si="409">SUM(S133:S139)</f>
        <v>0</v>
      </c>
      <c r="T132" s="169">
        <f t="shared" ref="T132" si="410">SUM(T133:T139)</f>
        <v>0</v>
      </c>
      <c r="U132" s="170">
        <f t="shared" ref="U132" si="411">SUM(U133:U139)</f>
        <v>0</v>
      </c>
      <c r="V132" s="169">
        <f t="shared" ref="V132" si="412">SUM(V133:V139)</f>
        <v>0</v>
      </c>
      <c r="W132" s="170">
        <f t="shared" ref="W132" si="413">SUM(W133:W139)</f>
        <v>0</v>
      </c>
      <c r="X132" s="169">
        <f t="shared" ref="X132" si="414">SUM(X133:X139)</f>
        <v>0</v>
      </c>
      <c r="Y132" s="170">
        <f t="shared" ref="Y132" si="415">SUM(Y133:Y139)</f>
        <v>0</v>
      </c>
      <c r="Z132" s="169">
        <f t="shared" ref="Z132" si="416">SUM(Z133:Z139)</f>
        <v>0</v>
      </c>
      <c r="AA132" s="170">
        <f t="shared" ref="AA132" si="417">SUM(AA133:AA139)</f>
        <v>0</v>
      </c>
      <c r="AB132" s="169">
        <f t="shared" ref="AB132" si="418">SUM(AB133:AB139)</f>
        <v>0</v>
      </c>
      <c r="AC132" s="170">
        <f t="shared" ref="AC132" si="419">SUM(AC133:AC139)</f>
        <v>0</v>
      </c>
      <c r="AD132" s="169">
        <f t="shared" ref="AD132" si="420">SUM(AD133:AD139)</f>
        <v>0</v>
      </c>
      <c r="AE132" s="170">
        <f t="shared" ref="AE132" si="421">SUM(AE133:AE139)</f>
        <v>0</v>
      </c>
      <c r="AF132" s="169">
        <f t="shared" ref="AF132" si="422">SUM(AF133:AF139)</f>
        <v>0</v>
      </c>
      <c r="AG132" s="171">
        <f t="shared" ref="AG132" si="423">SUM(AG133:AG139)</f>
        <v>0</v>
      </c>
      <c r="AH132" s="857"/>
      <c r="AI132" s="857"/>
      <c r="AJ132" s="172">
        <f t="shared" ref="AJ132" si="424">SUM(AJ133:AJ139)</f>
        <v>0</v>
      </c>
      <c r="AK132" s="173">
        <f t="shared" ref="AK132" si="425">SUM(AK133:AK139)</f>
        <v>0</v>
      </c>
      <c r="AL132" s="41">
        <f t="shared" ref="AL132" si="426">SUM(AL133:AL139)</f>
        <v>0</v>
      </c>
      <c r="AM132" s="42">
        <f t="shared" ref="AM132" si="427">SUM(AM133:AM139)</f>
        <v>0</v>
      </c>
      <c r="AN132" s="42">
        <f t="shared" ref="AN132" si="428">SUM(AN133:AN139)</f>
        <v>0</v>
      </c>
      <c r="AO132" s="42">
        <f t="shared" ref="AO132" si="429">SUM(AO133:AO139)</f>
        <v>0</v>
      </c>
      <c r="AP132" s="42">
        <f t="shared" ref="AP132" si="430">SUM(AP133:AP139)</f>
        <v>0</v>
      </c>
      <c r="AQ132" s="42">
        <f t="shared" ref="AQ132" si="431">SUM(AQ133:AQ139)</f>
        <v>0</v>
      </c>
      <c r="AR132" s="43">
        <f t="shared" ref="AR132" si="432">SUM(AR133:AR139)</f>
        <v>0</v>
      </c>
      <c r="AS132" s="104">
        <f t="shared" ref="AS132" si="433">SUM(AS133:AS139)</f>
        <v>0</v>
      </c>
      <c r="AT132" s="42">
        <f t="shared" ref="AT132" si="434">SUM(AT133:AT139)</f>
        <v>0</v>
      </c>
      <c r="AU132" s="43">
        <f t="shared" ref="AU132" si="435">SUM(AU133:AU139)</f>
        <v>0</v>
      </c>
      <c r="AV132" s="104">
        <f t="shared" ref="AV132" si="436">SUM(AV133:AV139)</f>
        <v>0</v>
      </c>
      <c r="AW132" s="42">
        <f t="shared" ref="AW132" si="437">SUM(AW133:AW139)</f>
        <v>0</v>
      </c>
      <c r="AX132" s="42">
        <f t="shared" ref="AX132" si="438">SUM(AX133:AX139)</f>
        <v>0</v>
      </c>
      <c r="AY132" s="42">
        <f t="shared" ref="AY132" si="439">SUM(AY133:AY139)</f>
        <v>0</v>
      </c>
      <c r="AZ132" s="105">
        <f t="shared" ref="AZ132" si="440">SUM(AZ133:AZ139)</f>
        <v>0</v>
      </c>
      <c r="BA132" s="44" t="s">
        <v>1684</v>
      </c>
      <c r="BB132" s="44" t="s">
        <v>1685</v>
      </c>
      <c r="BC132" s="45" t="s">
        <v>1686</v>
      </c>
    </row>
    <row r="133" spans="1:55" ht="17.25" hidden="1" customHeight="1" x14ac:dyDescent="0.2">
      <c r="A133" s="961"/>
      <c r="B133" s="963" t="str">
        <f>VLOOKUP($D$9,'PROYECTOS REGISTRADOS'!$A$2:$D$82,4,0)</f>
        <v>Implementación del Plan de Medios en el Municipio Tocancipá, Cundinamarca, Centro Oriente</v>
      </c>
      <c r="C133" s="966" t="str">
        <f>VLOOKUP($D$9,'PROYECTOS REGISTRADOS'!$A$2:$D$82,3,0)</f>
        <v>2016-25817-0004</v>
      </c>
      <c r="D133" s="975"/>
      <c r="E133" s="978" t="str">
        <f>IF(D133=0,"0-0",(VLOOKUP(D133,'CONSOLIDADO PLAN DESARROLLO'!$EL$9:$ET$304,2,0)))</f>
        <v>0-0</v>
      </c>
      <c r="F133" s="972" t="str">
        <f>IF(D133=0,"0-0",(VLOOKUP(D133,'CONSOLIDADO PLAN DESARROLLO'!$EL$9:$ET$304,3,0)))</f>
        <v>0-0</v>
      </c>
      <c r="G133" s="999" t="str">
        <f>IF(D133=0,"0-0",(VLOOKUP(D133,'CONSOLIDADO PLAN DESARROLLO'!$EL$9:$ET$304,4,0)))</f>
        <v>0-0</v>
      </c>
      <c r="H133" s="981" t="str">
        <f>IF(D133=0,"0-0",(VLOOKUP(D133,'CONSOLIDADO PLAN DESARROLLO'!$EL$9:$ET$304,5,0)))</f>
        <v>0-0</v>
      </c>
      <c r="I133" s="984" t="str">
        <f>IF(D133=0,"0-0",(VLOOKUP(D133,'CONSOLIDADO PLAN DESARROLLO'!$EL$9:$ET$304,$R$3,0)))</f>
        <v>0-0</v>
      </c>
      <c r="J133" s="985"/>
      <c r="K133" s="1002"/>
      <c r="L133" s="995"/>
      <c r="M133" s="174"/>
      <c r="N133" s="175"/>
      <c r="O133" s="176"/>
      <c r="P133" s="46"/>
      <c r="Q133" s="47"/>
      <c r="R133" s="1017"/>
      <c r="S133" s="48"/>
      <c r="T133" s="895"/>
      <c r="U133" s="49"/>
      <c r="V133" s="895"/>
      <c r="W133" s="49"/>
      <c r="X133" s="895"/>
      <c r="Y133" s="49"/>
      <c r="Z133" s="895"/>
      <c r="AA133" s="49"/>
      <c r="AB133" s="895"/>
      <c r="AC133" s="49"/>
      <c r="AD133" s="895"/>
      <c r="AE133" s="49"/>
      <c r="AF133" s="895"/>
      <c r="AG133" s="50"/>
      <c r="AH133" s="858"/>
      <c r="AI133" s="858"/>
      <c r="AJ133" s="886">
        <f>+R133+T133+V133+X133+Z133+AB133+AD133+AF133</f>
        <v>0</v>
      </c>
      <c r="AK133" s="103">
        <f t="shared" ref="AK133:AK138" si="441">AC133+AE133+AG133+S133+U133+W133+Y133+AA133</f>
        <v>0</v>
      </c>
      <c r="AL133" s="51"/>
      <c r="AM133" s="52"/>
      <c r="AN133" s="52"/>
      <c r="AO133" s="52"/>
      <c r="AP133" s="52"/>
      <c r="AQ133" s="52"/>
      <c r="AR133" s="53">
        <f t="shared" ref="AR133:AR138" si="442">SUM(AL133:AQ133)</f>
        <v>0</v>
      </c>
      <c r="AS133" s="54"/>
      <c r="AT133" s="52"/>
      <c r="AU133" s="53">
        <f t="shared" ref="AU133:AU137" si="443">SUM(AS133:AT133)</f>
        <v>0</v>
      </c>
      <c r="AV133" s="54"/>
      <c r="AW133" s="52"/>
      <c r="AX133" s="52"/>
      <c r="AY133" s="52"/>
      <c r="AZ133" s="55"/>
      <c r="BA133" s="56"/>
      <c r="BB133" s="56"/>
      <c r="BC133" s="57"/>
    </row>
    <row r="134" spans="1:55" ht="17.25" hidden="1" customHeight="1" x14ac:dyDescent="0.2">
      <c r="A134" s="961"/>
      <c r="B134" s="963"/>
      <c r="C134" s="966"/>
      <c r="D134" s="975"/>
      <c r="E134" s="979"/>
      <c r="F134" s="972"/>
      <c r="G134" s="999"/>
      <c r="H134" s="981"/>
      <c r="I134" s="986"/>
      <c r="J134" s="987"/>
      <c r="K134" s="1002"/>
      <c r="L134" s="996"/>
      <c r="M134" s="174"/>
      <c r="N134" s="175"/>
      <c r="O134" s="176"/>
      <c r="P134" s="46"/>
      <c r="Q134" s="47"/>
      <c r="R134" s="1018"/>
      <c r="S134" s="48"/>
      <c r="T134" s="896"/>
      <c r="U134" s="49"/>
      <c r="V134" s="896"/>
      <c r="W134" s="49"/>
      <c r="X134" s="896"/>
      <c r="Y134" s="49"/>
      <c r="Z134" s="896"/>
      <c r="AA134" s="49"/>
      <c r="AB134" s="896"/>
      <c r="AC134" s="49"/>
      <c r="AD134" s="896"/>
      <c r="AE134" s="49"/>
      <c r="AF134" s="896"/>
      <c r="AG134" s="50"/>
      <c r="AH134" s="859"/>
      <c r="AI134" s="859"/>
      <c r="AJ134" s="887"/>
      <c r="AK134" s="103">
        <f t="shared" si="441"/>
        <v>0</v>
      </c>
      <c r="AL134" s="51"/>
      <c r="AM134" s="52"/>
      <c r="AN134" s="52"/>
      <c r="AO134" s="52"/>
      <c r="AP134" s="52"/>
      <c r="AQ134" s="52"/>
      <c r="AR134" s="53">
        <f t="shared" si="442"/>
        <v>0</v>
      </c>
      <c r="AS134" s="54"/>
      <c r="AT134" s="52"/>
      <c r="AU134" s="53">
        <f t="shared" si="443"/>
        <v>0</v>
      </c>
      <c r="AV134" s="54"/>
      <c r="AW134" s="52"/>
      <c r="AX134" s="52"/>
      <c r="AY134" s="52"/>
      <c r="AZ134" s="55"/>
      <c r="BA134" s="56"/>
      <c r="BB134" s="56"/>
      <c r="BC134" s="57"/>
    </row>
    <row r="135" spans="1:55" ht="17.25" hidden="1" customHeight="1" x14ac:dyDescent="0.2">
      <c r="A135" s="961"/>
      <c r="B135" s="963"/>
      <c r="C135" s="966"/>
      <c r="D135" s="975"/>
      <c r="E135" s="979"/>
      <c r="F135" s="972"/>
      <c r="G135" s="999"/>
      <c r="H135" s="981"/>
      <c r="I135" s="986"/>
      <c r="J135" s="987"/>
      <c r="K135" s="1002"/>
      <c r="L135" s="996"/>
      <c r="M135" s="174"/>
      <c r="N135" s="175"/>
      <c r="O135" s="176"/>
      <c r="P135" s="46"/>
      <c r="Q135" s="47"/>
      <c r="R135" s="1018"/>
      <c r="S135" s="48"/>
      <c r="T135" s="896"/>
      <c r="U135" s="49"/>
      <c r="V135" s="896"/>
      <c r="W135" s="49"/>
      <c r="X135" s="896"/>
      <c r="Y135" s="49"/>
      <c r="Z135" s="896"/>
      <c r="AA135" s="49"/>
      <c r="AB135" s="896"/>
      <c r="AC135" s="49"/>
      <c r="AD135" s="896"/>
      <c r="AE135" s="49"/>
      <c r="AF135" s="896"/>
      <c r="AG135" s="50"/>
      <c r="AH135" s="859"/>
      <c r="AI135" s="859"/>
      <c r="AJ135" s="887"/>
      <c r="AK135" s="103">
        <f t="shared" si="441"/>
        <v>0</v>
      </c>
      <c r="AL135" s="51"/>
      <c r="AM135" s="52"/>
      <c r="AN135" s="52"/>
      <c r="AO135" s="52"/>
      <c r="AP135" s="52"/>
      <c r="AQ135" s="52"/>
      <c r="AR135" s="53">
        <f t="shared" si="442"/>
        <v>0</v>
      </c>
      <c r="AS135" s="54"/>
      <c r="AT135" s="52"/>
      <c r="AU135" s="53">
        <f t="shared" si="443"/>
        <v>0</v>
      </c>
      <c r="AV135" s="54"/>
      <c r="AW135" s="52"/>
      <c r="AX135" s="52"/>
      <c r="AY135" s="52"/>
      <c r="AZ135" s="55"/>
      <c r="BA135" s="56"/>
      <c r="BB135" s="56"/>
      <c r="BC135" s="57"/>
    </row>
    <row r="136" spans="1:55" ht="17.25" hidden="1" customHeight="1" x14ac:dyDescent="0.2">
      <c r="A136" s="961"/>
      <c r="B136" s="963"/>
      <c r="C136" s="966"/>
      <c r="D136" s="975"/>
      <c r="E136" s="979"/>
      <c r="F136" s="972"/>
      <c r="G136" s="999"/>
      <c r="H136" s="981"/>
      <c r="I136" s="986"/>
      <c r="J136" s="987"/>
      <c r="K136" s="1002"/>
      <c r="L136" s="996"/>
      <c r="M136" s="174"/>
      <c r="N136" s="175"/>
      <c r="O136" s="176"/>
      <c r="P136" s="46"/>
      <c r="Q136" s="47"/>
      <c r="R136" s="1018"/>
      <c r="S136" s="48"/>
      <c r="T136" s="896"/>
      <c r="U136" s="49"/>
      <c r="V136" s="896"/>
      <c r="W136" s="49"/>
      <c r="X136" s="896"/>
      <c r="Y136" s="49"/>
      <c r="Z136" s="896"/>
      <c r="AA136" s="49"/>
      <c r="AB136" s="896"/>
      <c r="AC136" s="49"/>
      <c r="AD136" s="896"/>
      <c r="AE136" s="49"/>
      <c r="AF136" s="896"/>
      <c r="AG136" s="50"/>
      <c r="AH136" s="859"/>
      <c r="AI136" s="859"/>
      <c r="AJ136" s="887"/>
      <c r="AK136" s="103">
        <f t="shared" si="441"/>
        <v>0</v>
      </c>
      <c r="AL136" s="51"/>
      <c r="AM136" s="52"/>
      <c r="AN136" s="52"/>
      <c r="AO136" s="52"/>
      <c r="AP136" s="52"/>
      <c r="AQ136" s="52"/>
      <c r="AR136" s="53">
        <f t="shared" si="442"/>
        <v>0</v>
      </c>
      <c r="AS136" s="54"/>
      <c r="AT136" s="52"/>
      <c r="AU136" s="53">
        <f t="shared" si="443"/>
        <v>0</v>
      </c>
      <c r="AV136" s="54"/>
      <c r="AW136" s="52"/>
      <c r="AX136" s="52"/>
      <c r="AY136" s="52"/>
      <c r="AZ136" s="55"/>
      <c r="BA136" s="56"/>
      <c r="BB136" s="56"/>
      <c r="BC136" s="57"/>
    </row>
    <row r="137" spans="1:55" ht="17.25" hidden="1" customHeight="1" x14ac:dyDescent="0.2">
      <c r="A137" s="961"/>
      <c r="B137" s="963"/>
      <c r="C137" s="966"/>
      <c r="D137" s="975"/>
      <c r="E137" s="979"/>
      <c r="F137" s="972"/>
      <c r="G137" s="999"/>
      <c r="H137" s="981"/>
      <c r="I137" s="986"/>
      <c r="J137" s="987"/>
      <c r="K137" s="1002"/>
      <c r="L137" s="996"/>
      <c r="M137" s="174"/>
      <c r="N137" s="175"/>
      <c r="O137" s="176"/>
      <c r="P137" s="46"/>
      <c r="Q137" s="47"/>
      <c r="R137" s="1018"/>
      <c r="S137" s="48"/>
      <c r="T137" s="896"/>
      <c r="U137" s="49"/>
      <c r="V137" s="896"/>
      <c r="W137" s="49"/>
      <c r="X137" s="896"/>
      <c r="Y137" s="49"/>
      <c r="Z137" s="896"/>
      <c r="AA137" s="49"/>
      <c r="AB137" s="896"/>
      <c r="AC137" s="49"/>
      <c r="AD137" s="896"/>
      <c r="AE137" s="49"/>
      <c r="AF137" s="896"/>
      <c r="AG137" s="50"/>
      <c r="AH137" s="859"/>
      <c r="AI137" s="859"/>
      <c r="AJ137" s="887"/>
      <c r="AK137" s="103">
        <f t="shared" si="441"/>
        <v>0</v>
      </c>
      <c r="AL137" s="51"/>
      <c r="AM137" s="52"/>
      <c r="AN137" s="52"/>
      <c r="AO137" s="52"/>
      <c r="AP137" s="52"/>
      <c r="AQ137" s="52"/>
      <c r="AR137" s="53">
        <f t="shared" si="442"/>
        <v>0</v>
      </c>
      <c r="AS137" s="54"/>
      <c r="AT137" s="52"/>
      <c r="AU137" s="53">
        <f t="shared" si="443"/>
        <v>0</v>
      </c>
      <c r="AV137" s="54"/>
      <c r="AW137" s="52"/>
      <c r="AX137" s="52"/>
      <c r="AY137" s="52"/>
      <c r="AZ137" s="55"/>
      <c r="BA137" s="56"/>
      <c r="BB137" s="56"/>
      <c r="BC137" s="57"/>
    </row>
    <row r="138" spans="1:55" ht="17.25" hidden="1" customHeight="1" x14ac:dyDescent="0.2">
      <c r="A138" s="961"/>
      <c r="B138" s="964"/>
      <c r="C138" s="967"/>
      <c r="D138" s="976"/>
      <c r="E138" s="979"/>
      <c r="F138" s="973"/>
      <c r="G138" s="1000"/>
      <c r="H138" s="982"/>
      <c r="I138" s="986"/>
      <c r="J138" s="987"/>
      <c r="K138" s="1003"/>
      <c r="L138" s="996"/>
      <c r="M138" s="177"/>
      <c r="N138" s="178"/>
      <c r="O138" s="179"/>
      <c r="P138" s="106"/>
      <c r="Q138" s="107"/>
      <c r="R138" s="1018"/>
      <c r="S138" s="108"/>
      <c r="T138" s="896"/>
      <c r="U138" s="109"/>
      <c r="V138" s="896"/>
      <c r="W138" s="109"/>
      <c r="X138" s="896"/>
      <c r="Y138" s="109"/>
      <c r="Z138" s="896"/>
      <c r="AA138" s="109"/>
      <c r="AB138" s="896"/>
      <c r="AC138" s="109"/>
      <c r="AD138" s="896"/>
      <c r="AE138" s="109"/>
      <c r="AF138" s="896"/>
      <c r="AG138" s="110"/>
      <c r="AH138" s="859"/>
      <c r="AI138" s="859"/>
      <c r="AJ138" s="888"/>
      <c r="AK138" s="103">
        <f t="shared" si="441"/>
        <v>0</v>
      </c>
      <c r="AL138" s="111"/>
      <c r="AM138" s="112"/>
      <c r="AN138" s="112"/>
      <c r="AO138" s="112"/>
      <c r="AP138" s="112"/>
      <c r="AQ138" s="112"/>
      <c r="AR138" s="53">
        <f t="shared" si="442"/>
        <v>0</v>
      </c>
      <c r="AS138" s="113"/>
      <c r="AT138" s="112"/>
      <c r="AU138" s="53">
        <f>SUM(AS138:AT138)</f>
        <v>0</v>
      </c>
      <c r="AV138" s="113"/>
      <c r="AW138" s="112"/>
      <c r="AX138" s="112"/>
      <c r="AY138" s="112"/>
      <c r="AZ138" s="114"/>
      <c r="BA138" s="115"/>
      <c r="BB138" s="115"/>
      <c r="BC138" s="116"/>
    </row>
    <row r="139" spans="1:55" ht="9.9499999999999993" hidden="1" customHeight="1" thickBot="1" x14ac:dyDescent="0.25">
      <c r="A139" s="962"/>
      <c r="B139" s="965"/>
      <c r="C139" s="968"/>
      <c r="D139" s="977"/>
      <c r="E139" s="980"/>
      <c r="F139" s="974"/>
      <c r="G139" s="1001"/>
      <c r="H139" s="983"/>
      <c r="I139" s="988"/>
      <c r="J139" s="989"/>
      <c r="K139" s="1004"/>
      <c r="L139" s="997"/>
      <c r="M139" s="180"/>
      <c r="N139" s="181"/>
      <c r="O139" s="182"/>
      <c r="P139" s="117"/>
      <c r="Q139" s="117"/>
      <c r="R139" s="1019"/>
      <c r="S139" s="183"/>
      <c r="T139" s="897"/>
      <c r="U139" s="184"/>
      <c r="V139" s="897"/>
      <c r="W139" s="184"/>
      <c r="X139" s="897"/>
      <c r="Y139" s="184"/>
      <c r="Z139" s="897"/>
      <c r="AA139" s="184"/>
      <c r="AB139" s="897"/>
      <c r="AC139" s="184"/>
      <c r="AD139" s="897"/>
      <c r="AE139" s="184"/>
      <c r="AF139" s="897"/>
      <c r="AG139" s="185"/>
      <c r="AH139" s="860"/>
      <c r="AI139" s="860"/>
      <c r="AJ139" s="118"/>
      <c r="AK139" s="119"/>
      <c r="AL139" s="186"/>
      <c r="AM139" s="187"/>
      <c r="AN139" s="187"/>
      <c r="AO139" s="187"/>
      <c r="AP139" s="187"/>
      <c r="AQ139" s="187"/>
      <c r="AR139" s="120"/>
      <c r="AS139" s="188"/>
      <c r="AT139" s="187"/>
      <c r="AU139" s="120"/>
      <c r="AV139" s="188"/>
      <c r="AW139" s="187"/>
      <c r="AX139" s="187"/>
      <c r="AY139" s="187"/>
      <c r="AZ139" s="189"/>
      <c r="BA139" s="190"/>
      <c r="BB139" s="190"/>
      <c r="BC139" s="191"/>
    </row>
    <row r="140" spans="1:55" ht="6" hidden="1" customHeight="1" x14ac:dyDescent="0.2">
      <c r="A140" s="156"/>
      <c r="B140" s="192"/>
      <c r="C140" s="192"/>
      <c r="D140" s="192"/>
      <c r="E140" s="192"/>
      <c r="F140" s="192"/>
      <c r="G140" s="192"/>
      <c r="H140" s="192"/>
      <c r="I140" s="998"/>
      <c r="J140" s="998"/>
      <c r="K140" s="192"/>
      <c r="L140" s="192"/>
      <c r="M140" s="192"/>
      <c r="N140" s="192"/>
      <c r="O140" s="192"/>
      <c r="P140" s="192"/>
      <c r="Q140" s="192"/>
      <c r="R140" s="192"/>
      <c r="S140" s="192"/>
      <c r="T140" s="192"/>
      <c r="U140" s="192"/>
      <c r="V140" s="192"/>
      <c r="W140" s="192"/>
      <c r="X140" s="192"/>
      <c r="Y140" s="192"/>
      <c r="Z140" s="192"/>
      <c r="AA140" s="192"/>
      <c r="AB140" s="192"/>
      <c r="AC140" s="192"/>
      <c r="AD140" s="192"/>
      <c r="AE140" s="192"/>
      <c r="AF140" s="192"/>
      <c r="AG140" s="192"/>
      <c r="AH140" s="192"/>
      <c r="AI140" s="192"/>
      <c r="AJ140" s="192"/>
      <c r="AK140" s="193"/>
      <c r="AL140" s="193"/>
      <c r="AM140" s="193"/>
      <c r="AN140" s="193"/>
      <c r="AO140" s="193"/>
      <c r="AP140" s="193"/>
      <c r="AQ140" s="194"/>
      <c r="AR140" s="193"/>
      <c r="AS140" s="193"/>
      <c r="AT140" s="193"/>
      <c r="AU140" s="193"/>
      <c r="AV140" s="193"/>
      <c r="AW140" s="193"/>
      <c r="AX140" s="193"/>
      <c r="AY140" s="193"/>
      <c r="AZ140" s="193"/>
      <c r="BA140" s="193"/>
      <c r="BB140" s="193"/>
      <c r="BC140" s="156"/>
    </row>
    <row r="141" spans="1:55" ht="72" hidden="1" customHeight="1" x14ac:dyDescent="0.2">
      <c r="A141" s="960">
        <v>15</v>
      </c>
      <c r="B141" s="161" t="s">
        <v>1704</v>
      </c>
      <c r="C141" s="162" t="s">
        <v>1705</v>
      </c>
      <c r="D141" s="163" t="s">
        <v>21</v>
      </c>
      <c r="E141" s="163" t="s">
        <v>1890</v>
      </c>
      <c r="F141" s="162" t="s">
        <v>1706</v>
      </c>
      <c r="G141" s="164" t="s">
        <v>1678</v>
      </c>
      <c r="H141" s="164" t="s">
        <v>1679</v>
      </c>
      <c r="I141" s="165" t="s">
        <v>1906</v>
      </c>
      <c r="J141" s="166">
        <f>+$N$3</f>
        <v>2019</v>
      </c>
      <c r="K141" s="164" t="s">
        <v>1923</v>
      </c>
      <c r="L141" s="165" t="s">
        <v>1924</v>
      </c>
      <c r="M141" s="162" t="s">
        <v>1707</v>
      </c>
      <c r="N141" s="162" t="s">
        <v>1708</v>
      </c>
      <c r="O141" s="162" t="s">
        <v>1709</v>
      </c>
      <c r="P141" s="162" t="s">
        <v>1710</v>
      </c>
      <c r="Q141" s="162" t="s">
        <v>1711</v>
      </c>
      <c r="R141" s="167">
        <f t="shared" ref="R141" si="444">SUM(R142:R148)</f>
        <v>0</v>
      </c>
      <c r="S141" s="168">
        <f t="shared" ref="S141" si="445">SUM(S142:S148)</f>
        <v>0</v>
      </c>
      <c r="T141" s="169">
        <f t="shared" ref="T141" si="446">SUM(T142:T148)</f>
        <v>0</v>
      </c>
      <c r="U141" s="170">
        <f t="shared" ref="U141" si="447">SUM(U142:U148)</f>
        <v>0</v>
      </c>
      <c r="V141" s="169">
        <f t="shared" ref="V141" si="448">SUM(V142:V148)</f>
        <v>0</v>
      </c>
      <c r="W141" s="170">
        <f t="shared" ref="W141" si="449">SUM(W142:W148)</f>
        <v>0</v>
      </c>
      <c r="X141" s="169">
        <f t="shared" ref="X141" si="450">SUM(X142:X148)</f>
        <v>0</v>
      </c>
      <c r="Y141" s="170">
        <f t="shared" ref="Y141" si="451">SUM(Y142:Y148)</f>
        <v>0</v>
      </c>
      <c r="Z141" s="169">
        <f t="shared" ref="Z141" si="452">SUM(Z142:Z148)</f>
        <v>0</v>
      </c>
      <c r="AA141" s="170">
        <f t="shared" ref="AA141" si="453">SUM(AA142:AA148)</f>
        <v>0</v>
      </c>
      <c r="AB141" s="169">
        <f t="shared" ref="AB141" si="454">SUM(AB142:AB148)</f>
        <v>0</v>
      </c>
      <c r="AC141" s="170">
        <f t="shared" ref="AC141" si="455">SUM(AC142:AC148)</f>
        <v>0</v>
      </c>
      <c r="AD141" s="169">
        <f t="shared" ref="AD141" si="456">SUM(AD142:AD148)</f>
        <v>0</v>
      </c>
      <c r="AE141" s="170">
        <f t="shared" ref="AE141" si="457">SUM(AE142:AE148)</f>
        <v>0</v>
      </c>
      <c r="AF141" s="169">
        <f t="shared" ref="AF141" si="458">SUM(AF142:AF148)</f>
        <v>0</v>
      </c>
      <c r="AG141" s="171">
        <f t="shared" ref="AG141" si="459">SUM(AG142:AG148)</f>
        <v>0</v>
      </c>
      <c r="AH141" s="857"/>
      <c r="AI141" s="857"/>
      <c r="AJ141" s="172">
        <f t="shared" ref="AJ141" si="460">SUM(AJ142:AJ148)</f>
        <v>0</v>
      </c>
      <c r="AK141" s="173">
        <f t="shared" ref="AK141" si="461">SUM(AK142:AK148)</f>
        <v>0</v>
      </c>
      <c r="AL141" s="41">
        <f t="shared" ref="AL141" si="462">SUM(AL142:AL148)</f>
        <v>0</v>
      </c>
      <c r="AM141" s="42">
        <f t="shared" ref="AM141" si="463">SUM(AM142:AM148)</f>
        <v>0</v>
      </c>
      <c r="AN141" s="42">
        <f t="shared" ref="AN141" si="464">SUM(AN142:AN148)</f>
        <v>0</v>
      </c>
      <c r="AO141" s="42">
        <f t="shared" ref="AO141" si="465">SUM(AO142:AO148)</f>
        <v>0</v>
      </c>
      <c r="AP141" s="42">
        <f t="shared" ref="AP141" si="466">SUM(AP142:AP148)</f>
        <v>0</v>
      </c>
      <c r="AQ141" s="42">
        <f t="shared" ref="AQ141" si="467">SUM(AQ142:AQ148)</f>
        <v>0</v>
      </c>
      <c r="AR141" s="43">
        <f t="shared" ref="AR141" si="468">SUM(AR142:AR148)</f>
        <v>0</v>
      </c>
      <c r="AS141" s="104">
        <f t="shared" ref="AS141" si="469">SUM(AS142:AS148)</f>
        <v>0</v>
      </c>
      <c r="AT141" s="42">
        <f t="shared" ref="AT141" si="470">SUM(AT142:AT148)</f>
        <v>0</v>
      </c>
      <c r="AU141" s="43">
        <f t="shared" ref="AU141" si="471">SUM(AU142:AU148)</f>
        <v>0</v>
      </c>
      <c r="AV141" s="104">
        <f t="shared" ref="AV141" si="472">SUM(AV142:AV148)</f>
        <v>0</v>
      </c>
      <c r="AW141" s="42">
        <f t="shared" ref="AW141" si="473">SUM(AW142:AW148)</f>
        <v>0</v>
      </c>
      <c r="AX141" s="42">
        <f t="shared" ref="AX141" si="474">SUM(AX142:AX148)</f>
        <v>0</v>
      </c>
      <c r="AY141" s="42">
        <f t="shared" ref="AY141" si="475">SUM(AY142:AY148)</f>
        <v>0</v>
      </c>
      <c r="AZ141" s="105">
        <f t="shared" ref="AZ141" si="476">SUM(AZ142:AZ148)</f>
        <v>0</v>
      </c>
      <c r="BA141" s="44" t="s">
        <v>1684</v>
      </c>
      <c r="BB141" s="44" t="s">
        <v>1685</v>
      </c>
      <c r="BC141" s="45" t="s">
        <v>1686</v>
      </c>
    </row>
    <row r="142" spans="1:55" ht="17.25" hidden="1" customHeight="1" x14ac:dyDescent="0.2">
      <c r="A142" s="961"/>
      <c r="B142" s="963" t="str">
        <f>VLOOKUP($D$9,'PROYECTOS REGISTRADOS'!$A$2:$D$82,4,0)</f>
        <v>Implementación del Plan de Medios en el Municipio Tocancipá, Cundinamarca, Centro Oriente</v>
      </c>
      <c r="C142" s="966" t="str">
        <f>VLOOKUP($D$9,'PROYECTOS REGISTRADOS'!$A$2:$D$82,3,0)</f>
        <v>2016-25817-0004</v>
      </c>
      <c r="D142" s="975"/>
      <c r="E142" s="978" t="str">
        <f>IF(D142=0,"0-0",(VLOOKUP(D142,'CONSOLIDADO PLAN DESARROLLO'!$EL$9:$ET$304,2,0)))</f>
        <v>0-0</v>
      </c>
      <c r="F142" s="972" t="str">
        <f>IF(D142=0,"0-0",(VLOOKUP(D142,'CONSOLIDADO PLAN DESARROLLO'!$EL$9:$ET$304,3,0)))</f>
        <v>0-0</v>
      </c>
      <c r="G142" s="999" t="str">
        <f>IF(D142=0,"0-0",(VLOOKUP(D142,'CONSOLIDADO PLAN DESARROLLO'!$EL$9:$ET$304,4,0)))</f>
        <v>0-0</v>
      </c>
      <c r="H142" s="981" t="str">
        <f>IF(D142=0,"0-0",(VLOOKUP(D142,'CONSOLIDADO PLAN DESARROLLO'!$EL$9:$ET$304,5,0)))</f>
        <v>0-0</v>
      </c>
      <c r="I142" s="984" t="str">
        <f>IF(D142=0,"0-0",(VLOOKUP(D142,'CONSOLIDADO PLAN DESARROLLO'!$EL$9:$ET$304,$R$3,0)))</f>
        <v>0-0</v>
      </c>
      <c r="J142" s="985"/>
      <c r="K142" s="1002"/>
      <c r="L142" s="995"/>
      <c r="M142" s="174"/>
      <c r="N142" s="175"/>
      <c r="O142" s="176"/>
      <c r="P142" s="46"/>
      <c r="Q142" s="47"/>
      <c r="R142" s="1017"/>
      <c r="S142" s="48"/>
      <c r="T142" s="895"/>
      <c r="U142" s="49"/>
      <c r="V142" s="895"/>
      <c r="W142" s="49"/>
      <c r="X142" s="895"/>
      <c r="Y142" s="49"/>
      <c r="Z142" s="895"/>
      <c r="AA142" s="49"/>
      <c r="AB142" s="895"/>
      <c r="AC142" s="49"/>
      <c r="AD142" s="895"/>
      <c r="AE142" s="49"/>
      <c r="AF142" s="895"/>
      <c r="AG142" s="50"/>
      <c r="AH142" s="858"/>
      <c r="AI142" s="858"/>
      <c r="AJ142" s="886">
        <f>+R142+T142+V142+X142+Z142+AB142+AD142+AF142</f>
        <v>0</v>
      </c>
      <c r="AK142" s="103">
        <f t="shared" ref="AK142:AK147" si="477">AC142+AE142+AG142+S142+U142+W142+Y142+AA142</f>
        <v>0</v>
      </c>
      <c r="AL142" s="51"/>
      <c r="AM142" s="52"/>
      <c r="AN142" s="52"/>
      <c r="AO142" s="52"/>
      <c r="AP142" s="52"/>
      <c r="AQ142" s="52"/>
      <c r="AR142" s="53">
        <f t="shared" ref="AR142:AR147" si="478">SUM(AL142:AQ142)</f>
        <v>0</v>
      </c>
      <c r="AS142" s="54"/>
      <c r="AT142" s="52"/>
      <c r="AU142" s="53">
        <f t="shared" ref="AU142:AU146" si="479">SUM(AS142:AT142)</f>
        <v>0</v>
      </c>
      <c r="AV142" s="54"/>
      <c r="AW142" s="52"/>
      <c r="AX142" s="52"/>
      <c r="AY142" s="52"/>
      <c r="AZ142" s="55"/>
      <c r="BA142" s="56"/>
      <c r="BB142" s="56"/>
      <c r="BC142" s="57"/>
    </row>
    <row r="143" spans="1:55" ht="17.25" hidden="1" customHeight="1" x14ac:dyDescent="0.2">
      <c r="A143" s="961"/>
      <c r="B143" s="963"/>
      <c r="C143" s="966"/>
      <c r="D143" s="975"/>
      <c r="E143" s="979"/>
      <c r="F143" s="972"/>
      <c r="G143" s="999"/>
      <c r="H143" s="981"/>
      <c r="I143" s="986"/>
      <c r="J143" s="987"/>
      <c r="K143" s="1002"/>
      <c r="L143" s="996"/>
      <c r="M143" s="174"/>
      <c r="N143" s="175"/>
      <c r="O143" s="176"/>
      <c r="P143" s="46"/>
      <c r="Q143" s="47"/>
      <c r="R143" s="1018"/>
      <c r="S143" s="48"/>
      <c r="T143" s="896"/>
      <c r="U143" s="49"/>
      <c r="V143" s="896"/>
      <c r="W143" s="49"/>
      <c r="X143" s="896"/>
      <c r="Y143" s="49"/>
      <c r="Z143" s="896"/>
      <c r="AA143" s="49"/>
      <c r="AB143" s="896"/>
      <c r="AC143" s="49"/>
      <c r="AD143" s="896"/>
      <c r="AE143" s="49"/>
      <c r="AF143" s="896"/>
      <c r="AG143" s="50"/>
      <c r="AH143" s="859"/>
      <c r="AI143" s="859"/>
      <c r="AJ143" s="887"/>
      <c r="AK143" s="103">
        <f t="shared" si="477"/>
        <v>0</v>
      </c>
      <c r="AL143" s="51"/>
      <c r="AM143" s="52"/>
      <c r="AN143" s="52"/>
      <c r="AO143" s="52"/>
      <c r="AP143" s="52"/>
      <c r="AQ143" s="52"/>
      <c r="AR143" s="53">
        <f t="shared" si="478"/>
        <v>0</v>
      </c>
      <c r="AS143" s="54"/>
      <c r="AT143" s="52"/>
      <c r="AU143" s="53">
        <f t="shared" si="479"/>
        <v>0</v>
      </c>
      <c r="AV143" s="54"/>
      <c r="AW143" s="52"/>
      <c r="AX143" s="52"/>
      <c r="AY143" s="52"/>
      <c r="AZ143" s="55"/>
      <c r="BA143" s="56"/>
      <c r="BB143" s="56"/>
      <c r="BC143" s="57"/>
    </row>
    <row r="144" spans="1:55" ht="17.25" hidden="1" customHeight="1" x14ac:dyDescent="0.2">
      <c r="A144" s="961"/>
      <c r="B144" s="963"/>
      <c r="C144" s="966"/>
      <c r="D144" s="975"/>
      <c r="E144" s="979"/>
      <c r="F144" s="972"/>
      <c r="G144" s="999"/>
      <c r="H144" s="981"/>
      <c r="I144" s="986"/>
      <c r="J144" s="987"/>
      <c r="K144" s="1002"/>
      <c r="L144" s="996"/>
      <c r="M144" s="174"/>
      <c r="N144" s="175"/>
      <c r="O144" s="176"/>
      <c r="P144" s="46"/>
      <c r="Q144" s="47"/>
      <c r="R144" s="1018"/>
      <c r="S144" s="48"/>
      <c r="T144" s="896"/>
      <c r="U144" s="49"/>
      <c r="V144" s="896"/>
      <c r="W144" s="49"/>
      <c r="X144" s="896"/>
      <c r="Y144" s="49"/>
      <c r="Z144" s="896"/>
      <c r="AA144" s="49"/>
      <c r="AB144" s="896"/>
      <c r="AC144" s="49"/>
      <c r="AD144" s="896"/>
      <c r="AE144" s="49"/>
      <c r="AF144" s="896"/>
      <c r="AG144" s="50"/>
      <c r="AH144" s="859"/>
      <c r="AI144" s="859"/>
      <c r="AJ144" s="887"/>
      <c r="AK144" s="103">
        <f t="shared" si="477"/>
        <v>0</v>
      </c>
      <c r="AL144" s="51"/>
      <c r="AM144" s="52"/>
      <c r="AN144" s="52"/>
      <c r="AO144" s="52"/>
      <c r="AP144" s="52"/>
      <c r="AQ144" s="52"/>
      <c r="AR144" s="53">
        <f t="shared" si="478"/>
        <v>0</v>
      </c>
      <c r="AS144" s="54"/>
      <c r="AT144" s="52"/>
      <c r="AU144" s="53">
        <f t="shared" si="479"/>
        <v>0</v>
      </c>
      <c r="AV144" s="54"/>
      <c r="AW144" s="52"/>
      <c r="AX144" s="52"/>
      <c r="AY144" s="52"/>
      <c r="AZ144" s="55"/>
      <c r="BA144" s="56"/>
      <c r="BB144" s="56"/>
      <c r="BC144" s="57"/>
    </row>
    <row r="145" spans="1:55" ht="17.25" hidden="1" customHeight="1" x14ac:dyDescent="0.2">
      <c r="A145" s="961"/>
      <c r="B145" s="963"/>
      <c r="C145" s="966"/>
      <c r="D145" s="975"/>
      <c r="E145" s="979"/>
      <c r="F145" s="972"/>
      <c r="G145" s="999"/>
      <c r="H145" s="981"/>
      <c r="I145" s="986"/>
      <c r="J145" s="987"/>
      <c r="K145" s="1002"/>
      <c r="L145" s="996"/>
      <c r="M145" s="174"/>
      <c r="N145" s="175"/>
      <c r="O145" s="176"/>
      <c r="P145" s="46"/>
      <c r="Q145" s="47"/>
      <c r="R145" s="1018"/>
      <c r="S145" s="48"/>
      <c r="T145" s="896"/>
      <c r="U145" s="49"/>
      <c r="V145" s="896"/>
      <c r="W145" s="49"/>
      <c r="X145" s="896"/>
      <c r="Y145" s="49"/>
      <c r="Z145" s="896"/>
      <c r="AA145" s="49"/>
      <c r="AB145" s="896"/>
      <c r="AC145" s="49"/>
      <c r="AD145" s="896"/>
      <c r="AE145" s="49"/>
      <c r="AF145" s="896"/>
      <c r="AG145" s="50"/>
      <c r="AH145" s="859"/>
      <c r="AI145" s="859"/>
      <c r="AJ145" s="887"/>
      <c r="AK145" s="103">
        <f t="shared" si="477"/>
        <v>0</v>
      </c>
      <c r="AL145" s="51"/>
      <c r="AM145" s="52"/>
      <c r="AN145" s="52"/>
      <c r="AO145" s="52"/>
      <c r="AP145" s="52"/>
      <c r="AQ145" s="52"/>
      <c r="AR145" s="53">
        <f t="shared" si="478"/>
        <v>0</v>
      </c>
      <c r="AS145" s="54"/>
      <c r="AT145" s="52"/>
      <c r="AU145" s="53">
        <f t="shared" si="479"/>
        <v>0</v>
      </c>
      <c r="AV145" s="54"/>
      <c r="AW145" s="52"/>
      <c r="AX145" s="52"/>
      <c r="AY145" s="52"/>
      <c r="AZ145" s="55"/>
      <c r="BA145" s="56"/>
      <c r="BB145" s="56"/>
      <c r="BC145" s="57"/>
    </row>
    <row r="146" spans="1:55" ht="17.25" hidden="1" customHeight="1" x14ac:dyDescent="0.2">
      <c r="A146" s="961"/>
      <c r="B146" s="963"/>
      <c r="C146" s="966"/>
      <c r="D146" s="975"/>
      <c r="E146" s="979"/>
      <c r="F146" s="972"/>
      <c r="G146" s="999"/>
      <c r="H146" s="981"/>
      <c r="I146" s="986"/>
      <c r="J146" s="987"/>
      <c r="K146" s="1002"/>
      <c r="L146" s="996"/>
      <c r="M146" s="174"/>
      <c r="N146" s="175"/>
      <c r="O146" s="176"/>
      <c r="P146" s="46"/>
      <c r="Q146" s="47"/>
      <c r="R146" s="1018"/>
      <c r="S146" s="48"/>
      <c r="T146" s="896"/>
      <c r="U146" s="49"/>
      <c r="V146" s="896"/>
      <c r="W146" s="49"/>
      <c r="X146" s="896"/>
      <c r="Y146" s="49"/>
      <c r="Z146" s="896"/>
      <c r="AA146" s="49"/>
      <c r="AB146" s="896"/>
      <c r="AC146" s="49"/>
      <c r="AD146" s="896"/>
      <c r="AE146" s="49"/>
      <c r="AF146" s="896"/>
      <c r="AG146" s="50"/>
      <c r="AH146" s="859"/>
      <c r="AI146" s="859"/>
      <c r="AJ146" s="887"/>
      <c r="AK146" s="103">
        <f t="shared" si="477"/>
        <v>0</v>
      </c>
      <c r="AL146" s="51"/>
      <c r="AM146" s="52"/>
      <c r="AN146" s="52"/>
      <c r="AO146" s="52"/>
      <c r="AP146" s="52"/>
      <c r="AQ146" s="52"/>
      <c r="AR146" s="53">
        <f t="shared" si="478"/>
        <v>0</v>
      </c>
      <c r="AS146" s="54"/>
      <c r="AT146" s="52"/>
      <c r="AU146" s="53">
        <f t="shared" si="479"/>
        <v>0</v>
      </c>
      <c r="AV146" s="54"/>
      <c r="AW146" s="52"/>
      <c r="AX146" s="52"/>
      <c r="AY146" s="52"/>
      <c r="AZ146" s="55"/>
      <c r="BA146" s="56"/>
      <c r="BB146" s="56"/>
      <c r="BC146" s="57"/>
    </row>
    <row r="147" spans="1:55" ht="17.25" hidden="1" customHeight="1" x14ac:dyDescent="0.2">
      <c r="A147" s="961"/>
      <c r="B147" s="964"/>
      <c r="C147" s="967"/>
      <c r="D147" s="976"/>
      <c r="E147" s="979"/>
      <c r="F147" s="973"/>
      <c r="G147" s="1000"/>
      <c r="H147" s="982"/>
      <c r="I147" s="986"/>
      <c r="J147" s="987"/>
      <c r="K147" s="1003"/>
      <c r="L147" s="996"/>
      <c r="M147" s="177"/>
      <c r="N147" s="178"/>
      <c r="O147" s="179"/>
      <c r="P147" s="106"/>
      <c r="Q147" s="107"/>
      <c r="R147" s="1018"/>
      <c r="S147" s="108"/>
      <c r="T147" s="896"/>
      <c r="U147" s="109"/>
      <c r="V147" s="896"/>
      <c r="W147" s="109"/>
      <c r="X147" s="896"/>
      <c r="Y147" s="109"/>
      <c r="Z147" s="896"/>
      <c r="AA147" s="109"/>
      <c r="AB147" s="896"/>
      <c r="AC147" s="109"/>
      <c r="AD147" s="896"/>
      <c r="AE147" s="109"/>
      <c r="AF147" s="896"/>
      <c r="AG147" s="110"/>
      <c r="AH147" s="859"/>
      <c r="AI147" s="859"/>
      <c r="AJ147" s="888"/>
      <c r="AK147" s="103">
        <f t="shared" si="477"/>
        <v>0</v>
      </c>
      <c r="AL147" s="111"/>
      <c r="AM147" s="112"/>
      <c r="AN147" s="112"/>
      <c r="AO147" s="112"/>
      <c r="AP147" s="112"/>
      <c r="AQ147" s="112"/>
      <c r="AR147" s="53">
        <f t="shared" si="478"/>
        <v>0</v>
      </c>
      <c r="AS147" s="113"/>
      <c r="AT147" s="112"/>
      <c r="AU147" s="53">
        <f>SUM(AS147:AT147)</f>
        <v>0</v>
      </c>
      <c r="AV147" s="113"/>
      <c r="AW147" s="112"/>
      <c r="AX147" s="112"/>
      <c r="AY147" s="112"/>
      <c r="AZ147" s="114"/>
      <c r="BA147" s="115"/>
      <c r="BB147" s="115"/>
      <c r="BC147" s="116"/>
    </row>
    <row r="148" spans="1:55" ht="9.9499999999999993" hidden="1" customHeight="1" thickBot="1" x14ac:dyDescent="0.25">
      <c r="A148" s="962"/>
      <c r="B148" s="965"/>
      <c r="C148" s="968"/>
      <c r="D148" s="977"/>
      <c r="E148" s="980"/>
      <c r="F148" s="974"/>
      <c r="G148" s="1001"/>
      <c r="H148" s="983"/>
      <c r="I148" s="988"/>
      <c r="J148" s="989"/>
      <c r="K148" s="1004"/>
      <c r="L148" s="997"/>
      <c r="M148" s="180"/>
      <c r="N148" s="181"/>
      <c r="O148" s="182"/>
      <c r="P148" s="117"/>
      <c r="Q148" s="117"/>
      <c r="R148" s="1019"/>
      <c r="S148" s="183"/>
      <c r="T148" s="897"/>
      <c r="U148" s="184"/>
      <c r="V148" s="897"/>
      <c r="W148" s="184"/>
      <c r="X148" s="897"/>
      <c r="Y148" s="184"/>
      <c r="Z148" s="897"/>
      <c r="AA148" s="184"/>
      <c r="AB148" s="897"/>
      <c r="AC148" s="184"/>
      <c r="AD148" s="897"/>
      <c r="AE148" s="184"/>
      <c r="AF148" s="897"/>
      <c r="AG148" s="185"/>
      <c r="AH148" s="860"/>
      <c r="AI148" s="860"/>
      <c r="AJ148" s="118"/>
      <c r="AK148" s="119"/>
      <c r="AL148" s="186"/>
      <c r="AM148" s="187"/>
      <c r="AN148" s="187"/>
      <c r="AO148" s="187"/>
      <c r="AP148" s="187"/>
      <c r="AQ148" s="187"/>
      <c r="AR148" s="120"/>
      <c r="AS148" s="188"/>
      <c r="AT148" s="187"/>
      <c r="AU148" s="120"/>
      <c r="AV148" s="188"/>
      <c r="AW148" s="187"/>
      <c r="AX148" s="187"/>
      <c r="AY148" s="187"/>
      <c r="AZ148" s="189"/>
      <c r="BA148" s="190"/>
      <c r="BB148" s="190"/>
      <c r="BC148" s="191"/>
    </row>
    <row r="149" spans="1:55" ht="6" hidden="1" customHeight="1" x14ac:dyDescent="0.2">
      <c r="A149" s="156"/>
      <c r="B149" s="192"/>
      <c r="C149" s="192"/>
      <c r="D149" s="192"/>
      <c r="E149" s="192"/>
      <c r="F149" s="192"/>
      <c r="G149" s="192"/>
      <c r="H149" s="192"/>
      <c r="I149" s="998"/>
      <c r="J149" s="998"/>
      <c r="K149" s="192"/>
      <c r="L149" s="192"/>
      <c r="M149" s="192"/>
      <c r="N149" s="192"/>
      <c r="O149" s="192"/>
      <c r="P149" s="192"/>
      <c r="Q149" s="192"/>
      <c r="R149" s="192"/>
      <c r="S149" s="192"/>
      <c r="T149" s="192"/>
      <c r="U149" s="192"/>
      <c r="V149" s="192"/>
      <c r="W149" s="192"/>
      <c r="X149" s="192"/>
      <c r="Y149" s="192"/>
      <c r="Z149" s="192"/>
      <c r="AA149" s="192"/>
      <c r="AB149" s="192"/>
      <c r="AC149" s="192"/>
      <c r="AD149" s="192"/>
      <c r="AE149" s="192"/>
      <c r="AF149" s="192"/>
      <c r="AG149" s="192"/>
      <c r="AH149" s="192"/>
      <c r="AI149" s="192"/>
      <c r="AJ149" s="192"/>
      <c r="AK149" s="193"/>
      <c r="AL149" s="193"/>
      <c r="AM149" s="193"/>
      <c r="AN149" s="193"/>
      <c r="AO149" s="193"/>
      <c r="AP149" s="193"/>
      <c r="AQ149" s="194"/>
      <c r="AR149" s="193"/>
      <c r="AS149" s="193"/>
      <c r="AT149" s="193"/>
      <c r="AU149" s="193"/>
      <c r="AV149" s="193"/>
      <c r="AW149" s="193"/>
      <c r="AX149" s="193"/>
      <c r="AY149" s="193"/>
      <c r="AZ149" s="193"/>
      <c r="BA149" s="193"/>
      <c r="BB149" s="193"/>
      <c r="BC149" s="156"/>
    </row>
    <row r="150" spans="1:55" ht="72" hidden="1" customHeight="1" x14ac:dyDescent="0.2">
      <c r="A150" s="960">
        <v>16</v>
      </c>
      <c r="B150" s="161" t="s">
        <v>1704</v>
      </c>
      <c r="C150" s="162" t="s">
        <v>1705</v>
      </c>
      <c r="D150" s="163" t="s">
        <v>21</v>
      </c>
      <c r="E150" s="163" t="s">
        <v>1890</v>
      </c>
      <c r="F150" s="162" t="s">
        <v>1706</v>
      </c>
      <c r="G150" s="164" t="s">
        <v>1678</v>
      </c>
      <c r="H150" s="164" t="s">
        <v>1679</v>
      </c>
      <c r="I150" s="165" t="s">
        <v>1906</v>
      </c>
      <c r="J150" s="166">
        <f>+$N$3</f>
        <v>2019</v>
      </c>
      <c r="K150" s="164" t="s">
        <v>1923</v>
      </c>
      <c r="L150" s="165" t="s">
        <v>1924</v>
      </c>
      <c r="M150" s="162" t="s">
        <v>1707</v>
      </c>
      <c r="N150" s="162" t="s">
        <v>1708</v>
      </c>
      <c r="O150" s="162" t="s">
        <v>1709</v>
      </c>
      <c r="P150" s="162" t="s">
        <v>1710</v>
      </c>
      <c r="Q150" s="162" t="s">
        <v>1711</v>
      </c>
      <c r="R150" s="167">
        <f t="shared" ref="R150" si="480">SUM(R151:R157)</f>
        <v>0</v>
      </c>
      <c r="S150" s="168">
        <f t="shared" ref="S150" si="481">SUM(S151:S157)</f>
        <v>0</v>
      </c>
      <c r="T150" s="169">
        <f t="shared" ref="T150" si="482">SUM(T151:T157)</f>
        <v>0</v>
      </c>
      <c r="U150" s="170">
        <f t="shared" ref="U150" si="483">SUM(U151:U157)</f>
        <v>0</v>
      </c>
      <c r="V150" s="169">
        <f t="shared" ref="V150" si="484">SUM(V151:V157)</f>
        <v>0</v>
      </c>
      <c r="W150" s="170">
        <f t="shared" ref="W150" si="485">SUM(W151:W157)</f>
        <v>0</v>
      </c>
      <c r="X150" s="169">
        <f t="shared" ref="X150" si="486">SUM(X151:X157)</f>
        <v>0</v>
      </c>
      <c r="Y150" s="170">
        <f t="shared" ref="Y150" si="487">SUM(Y151:Y157)</f>
        <v>0</v>
      </c>
      <c r="Z150" s="169">
        <f t="shared" ref="Z150" si="488">SUM(Z151:Z157)</f>
        <v>0</v>
      </c>
      <c r="AA150" s="170">
        <f t="shared" ref="AA150" si="489">SUM(AA151:AA157)</f>
        <v>0</v>
      </c>
      <c r="AB150" s="169">
        <f t="shared" ref="AB150" si="490">SUM(AB151:AB157)</f>
        <v>0</v>
      </c>
      <c r="AC150" s="170">
        <f t="shared" ref="AC150" si="491">SUM(AC151:AC157)</f>
        <v>0</v>
      </c>
      <c r="AD150" s="169">
        <f t="shared" ref="AD150" si="492">SUM(AD151:AD157)</f>
        <v>0</v>
      </c>
      <c r="AE150" s="170">
        <f t="shared" ref="AE150" si="493">SUM(AE151:AE157)</f>
        <v>0</v>
      </c>
      <c r="AF150" s="169">
        <f t="shared" ref="AF150" si="494">SUM(AF151:AF157)</f>
        <v>0</v>
      </c>
      <c r="AG150" s="171">
        <f t="shared" ref="AG150" si="495">SUM(AG151:AG157)</f>
        <v>0</v>
      </c>
      <c r="AH150" s="857"/>
      <c r="AI150" s="857"/>
      <c r="AJ150" s="172">
        <f t="shared" ref="AJ150" si="496">SUM(AJ151:AJ157)</f>
        <v>0</v>
      </c>
      <c r="AK150" s="173">
        <f t="shared" ref="AK150" si="497">SUM(AK151:AK157)</f>
        <v>0</v>
      </c>
      <c r="AL150" s="41">
        <f t="shared" ref="AL150" si="498">SUM(AL151:AL157)</f>
        <v>0</v>
      </c>
      <c r="AM150" s="42">
        <f t="shared" ref="AM150" si="499">SUM(AM151:AM157)</f>
        <v>0</v>
      </c>
      <c r="AN150" s="42">
        <f t="shared" ref="AN150" si="500">SUM(AN151:AN157)</f>
        <v>0</v>
      </c>
      <c r="AO150" s="42">
        <f t="shared" ref="AO150" si="501">SUM(AO151:AO157)</f>
        <v>0</v>
      </c>
      <c r="AP150" s="42">
        <f t="shared" ref="AP150" si="502">SUM(AP151:AP157)</f>
        <v>0</v>
      </c>
      <c r="AQ150" s="42">
        <f t="shared" ref="AQ150" si="503">SUM(AQ151:AQ157)</f>
        <v>0</v>
      </c>
      <c r="AR150" s="43">
        <f t="shared" ref="AR150" si="504">SUM(AR151:AR157)</f>
        <v>0</v>
      </c>
      <c r="AS150" s="104">
        <f t="shared" ref="AS150" si="505">SUM(AS151:AS157)</f>
        <v>0</v>
      </c>
      <c r="AT150" s="42">
        <f t="shared" ref="AT150" si="506">SUM(AT151:AT157)</f>
        <v>0</v>
      </c>
      <c r="AU150" s="43">
        <f t="shared" ref="AU150" si="507">SUM(AU151:AU157)</f>
        <v>0</v>
      </c>
      <c r="AV150" s="104">
        <f t="shared" ref="AV150" si="508">SUM(AV151:AV157)</f>
        <v>0</v>
      </c>
      <c r="AW150" s="42">
        <f t="shared" ref="AW150" si="509">SUM(AW151:AW157)</f>
        <v>0</v>
      </c>
      <c r="AX150" s="42">
        <f t="shared" ref="AX150" si="510">SUM(AX151:AX157)</f>
        <v>0</v>
      </c>
      <c r="AY150" s="42">
        <f t="shared" ref="AY150" si="511">SUM(AY151:AY157)</f>
        <v>0</v>
      </c>
      <c r="AZ150" s="105">
        <f t="shared" ref="AZ150" si="512">SUM(AZ151:AZ157)</f>
        <v>0</v>
      </c>
      <c r="BA150" s="44" t="s">
        <v>1684</v>
      </c>
      <c r="BB150" s="44" t="s">
        <v>1685</v>
      </c>
      <c r="BC150" s="45" t="s">
        <v>1686</v>
      </c>
    </row>
    <row r="151" spans="1:55" ht="17.25" hidden="1" customHeight="1" x14ac:dyDescent="0.2">
      <c r="A151" s="961"/>
      <c r="B151" s="963" t="str">
        <f>VLOOKUP($D$9,'PROYECTOS REGISTRADOS'!$A$2:$D$82,4,0)</f>
        <v>Implementación del Plan de Medios en el Municipio Tocancipá, Cundinamarca, Centro Oriente</v>
      </c>
      <c r="C151" s="966" t="str">
        <f>VLOOKUP($D$9,'PROYECTOS REGISTRADOS'!$A$2:$D$82,3,0)</f>
        <v>2016-25817-0004</v>
      </c>
      <c r="D151" s="975"/>
      <c r="E151" s="978" t="str">
        <f>IF(D151=0,"0-0",(VLOOKUP(D151,'CONSOLIDADO PLAN DESARROLLO'!$EL$9:$ET$304,2,0)))</f>
        <v>0-0</v>
      </c>
      <c r="F151" s="972" t="str">
        <f>IF(D151=0,"0-0",(VLOOKUP(D151,'CONSOLIDADO PLAN DESARROLLO'!$EL$9:$ET$304,3,0)))</f>
        <v>0-0</v>
      </c>
      <c r="G151" s="999" t="str">
        <f>IF(D151=0,"0-0",(VLOOKUP(D151,'CONSOLIDADO PLAN DESARROLLO'!$EL$9:$ET$304,4,0)))</f>
        <v>0-0</v>
      </c>
      <c r="H151" s="981" t="str">
        <f>IF(D151=0,"0-0",(VLOOKUP(D151,'CONSOLIDADO PLAN DESARROLLO'!$EL$9:$ET$304,5,0)))</f>
        <v>0-0</v>
      </c>
      <c r="I151" s="984" t="str">
        <f>IF(D151=0,"0-0",(VLOOKUP(D151,'CONSOLIDADO PLAN DESARROLLO'!$EL$9:$ET$304,$R$3,0)))</f>
        <v>0-0</v>
      </c>
      <c r="J151" s="985"/>
      <c r="K151" s="1002"/>
      <c r="L151" s="995"/>
      <c r="M151" s="174"/>
      <c r="N151" s="175"/>
      <c r="O151" s="176"/>
      <c r="P151" s="46"/>
      <c r="Q151" s="47"/>
      <c r="R151" s="1017"/>
      <c r="S151" s="48"/>
      <c r="T151" s="895"/>
      <c r="U151" s="49"/>
      <c r="V151" s="895"/>
      <c r="W151" s="49"/>
      <c r="X151" s="895"/>
      <c r="Y151" s="49"/>
      <c r="Z151" s="895"/>
      <c r="AA151" s="49"/>
      <c r="AB151" s="895"/>
      <c r="AC151" s="49"/>
      <c r="AD151" s="895"/>
      <c r="AE151" s="49"/>
      <c r="AF151" s="895"/>
      <c r="AG151" s="50"/>
      <c r="AH151" s="858"/>
      <c r="AI151" s="858"/>
      <c r="AJ151" s="886">
        <f>+R151+T151+V151+X151+Z151+AB151+AD151+AF151</f>
        <v>0</v>
      </c>
      <c r="AK151" s="103">
        <f t="shared" ref="AK151:AK156" si="513">AC151+AE151+AG151+S151+U151+W151+Y151+AA151</f>
        <v>0</v>
      </c>
      <c r="AL151" s="51"/>
      <c r="AM151" s="52"/>
      <c r="AN151" s="52"/>
      <c r="AO151" s="52"/>
      <c r="AP151" s="52"/>
      <c r="AQ151" s="52"/>
      <c r="AR151" s="53">
        <f t="shared" ref="AR151:AR156" si="514">SUM(AL151:AQ151)</f>
        <v>0</v>
      </c>
      <c r="AS151" s="54"/>
      <c r="AT151" s="52"/>
      <c r="AU151" s="53">
        <f t="shared" ref="AU151:AU155" si="515">SUM(AS151:AT151)</f>
        <v>0</v>
      </c>
      <c r="AV151" s="54"/>
      <c r="AW151" s="52"/>
      <c r="AX151" s="52"/>
      <c r="AY151" s="52"/>
      <c r="AZ151" s="55"/>
      <c r="BA151" s="56"/>
      <c r="BB151" s="56"/>
      <c r="BC151" s="57"/>
    </row>
    <row r="152" spans="1:55" ht="17.25" hidden="1" customHeight="1" x14ac:dyDescent="0.2">
      <c r="A152" s="961"/>
      <c r="B152" s="963"/>
      <c r="C152" s="966"/>
      <c r="D152" s="975"/>
      <c r="E152" s="979"/>
      <c r="F152" s="972"/>
      <c r="G152" s="999"/>
      <c r="H152" s="981"/>
      <c r="I152" s="986"/>
      <c r="J152" s="987"/>
      <c r="K152" s="1002"/>
      <c r="L152" s="996"/>
      <c r="M152" s="174"/>
      <c r="N152" s="175"/>
      <c r="O152" s="176"/>
      <c r="P152" s="46"/>
      <c r="Q152" s="47"/>
      <c r="R152" s="1018"/>
      <c r="S152" s="48"/>
      <c r="T152" s="896"/>
      <c r="U152" s="49"/>
      <c r="V152" s="896"/>
      <c r="W152" s="49"/>
      <c r="X152" s="896"/>
      <c r="Y152" s="49"/>
      <c r="Z152" s="896"/>
      <c r="AA152" s="49"/>
      <c r="AB152" s="896"/>
      <c r="AC152" s="49"/>
      <c r="AD152" s="896"/>
      <c r="AE152" s="49"/>
      <c r="AF152" s="896"/>
      <c r="AG152" s="50"/>
      <c r="AH152" s="859"/>
      <c r="AI152" s="859"/>
      <c r="AJ152" s="887"/>
      <c r="AK152" s="103">
        <f t="shared" si="513"/>
        <v>0</v>
      </c>
      <c r="AL152" s="51"/>
      <c r="AM152" s="52"/>
      <c r="AN152" s="52"/>
      <c r="AO152" s="52"/>
      <c r="AP152" s="52"/>
      <c r="AQ152" s="52"/>
      <c r="AR152" s="53">
        <f t="shared" si="514"/>
        <v>0</v>
      </c>
      <c r="AS152" s="54"/>
      <c r="AT152" s="52"/>
      <c r="AU152" s="53">
        <f t="shared" si="515"/>
        <v>0</v>
      </c>
      <c r="AV152" s="54"/>
      <c r="AW152" s="52"/>
      <c r="AX152" s="52"/>
      <c r="AY152" s="52"/>
      <c r="AZ152" s="55"/>
      <c r="BA152" s="56"/>
      <c r="BB152" s="56"/>
      <c r="BC152" s="57"/>
    </row>
    <row r="153" spans="1:55" ht="17.25" hidden="1" customHeight="1" x14ac:dyDescent="0.2">
      <c r="A153" s="961"/>
      <c r="B153" s="963"/>
      <c r="C153" s="966"/>
      <c r="D153" s="975"/>
      <c r="E153" s="979"/>
      <c r="F153" s="972"/>
      <c r="G153" s="999"/>
      <c r="H153" s="981"/>
      <c r="I153" s="986"/>
      <c r="J153" s="987"/>
      <c r="K153" s="1002"/>
      <c r="L153" s="996"/>
      <c r="M153" s="174"/>
      <c r="N153" s="175"/>
      <c r="O153" s="176"/>
      <c r="P153" s="46"/>
      <c r="Q153" s="47"/>
      <c r="R153" s="1018"/>
      <c r="S153" s="48"/>
      <c r="T153" s="896"/>
      <c r="U153" s="49"/>
      <c r="V153" s="896"/>
      <c r="W153" s="49"/>
      <c r="X153" s="896"/>
      <c r="Y153" s="49"/>
      <c r="Z153" s="896"/>
      <c r="AA153" s="49"/>
      <c r="AB153" s="896"/>
      <c r="AC153" s="49"/>
      <c r="AD153" s="896"/>
      <c r="AE153" s="49"/>
      <c r="AF153" s="896"/>
      <c r="AG153" s="50"/>
      <c r="AH153" s="859"/>
      <c r="AI153" s="859"/>
      <c r="AJ153" s="887"/>
      <c r="AK153" s="103">
        <f t="shared" si="513"/>
        <v>0</v>
      </c>
      <c r="AL153" s="51"/>
      <c r="AM153" s="52"/>
      <c r="AN153" s="52"/>
      <c r="AO153" s="52"/>
      <c r="AP153" s="52"/>
      <c r="AQ153" s="52"/>
      <c r="AR153" s="53">
        <f t="shared" si="514"/>
        <v>0</v>
      </c>
      <c r="AS153" s="54"/>
      <c r="AT153" s="52"/>
      <c r="AU153" s="53">
        <f t="shared" si="515"/>
        <v>0</v>
      </c>
      <c r="AV153" s="54"/>
      <c r="AW153" s="52"/>
      <c r="AX153" s="52"/>
      <c r="AY153" s="52"/>
      <c r="AZ153" s="55"/>
      <c r="BA153" s="56"/>
      <c r="BB153" s="56"/>
      <c r="BC153" s="57"/>
    </row>
    <row r="154" spans="1:55" ht="17.25" hidden="1" customHeight="1" x14ac:dyDescent="0.2">
      <c r="A154" s="961"/>
      <c r="B154" s="963"/>
      <c r="C154" s="966"/>
      <c r="D154" s="975"/>
      <c r="E154" s="979"/>
      <c r="F154" s="972"/>
      <c r="G154" s="999"/>
      <c r="H154" s="981"/>
      <c r="I154" s="986"/>
      <c r="J154" s="987"/>
      <c r="K154" s="1002"/>
      <c r="L154" s="996"/>
      <c r="M154" s="174"/>
      <c r="N154" s="175"/>
      <c r="O154" s="176"/>
      <c r="P154" s="46"/>
      <c r="Q154" s="47"/>
      <c r="R154" s="1018"/>
      <c r="S154" s="48"/>
      <c r="T154" s="896"/>
      <c r="U154" s="49"/>
      <c r="V154" s="896"/>
      <c r="W154" s="49"/>
      <c r="X154" s="896"/>
      <c r="Y154" s="49"/>
      <c r="Z154" s="896"/>
      <c r="AA154" s="49"/>
      <c r="AB154" s="896"/>
      <c r="AC154" s="49"/>
      <c r="AD154" s="896"/>
      <c r="AE154" s="49"/>
      <c r="AF154" s="896"/>
      <c r="AG154" s="50"/>
      <c r="AH154" s="859"/>
      <c r="AI154" s="859"/>
      <c r="AJ154" s="887"/>
      <c r="AK154" s="103">
        <f t="shared" si="513"/>
        <v>0</v>
      </c>
      <c r="AL154" s="51"/>
      <c r="AM154" s="52"/>
      <c r="AN154" s="52"/>
      <c r="AO154" s="52"/>
      <c r="AP154" s="52"/>
      <c r="AQ154" s="52"/>
      <c r="AR154" s="53">
        <f t="shared" si="514"/>
        <v>0</v>
      </c>
      <c r="AS154" s="54"/>
      <c r="AT154" s="52"/>
      <c r="AU154" s="53">
        <f t="shared" si="515"/>
        <v>0</v>
      </c>
      <c r="AV154" s="54"/>
      <c r="AW154" s="52"/>
      <c r="AX154" s="52"/>
      <c r="AY154" s="52"/>
      <c r="AZ154" s="55"/>
      <c r="BA154" s="56"/>
      <c r="BB154" s="56"/>
      <c r="BC154" s="57"/>
    </row>
    <row r="155" spans="1:55" ht="17.25" hidden="1" customHeight="1" x14ac:dyDescent="0.2">
      <c r="A155" s="961"/>
      <c r="B155" s="963"/>
      <c r="C155" s="966"/>
      <c r="D155" s="975"/>
      <c r="E155" s="979"/>
      <c r="F155" s="972"/>
      <c r="G155" s="999"/>
      <c r="H155" s="981"/>
      <c r="I155" s="986"/>
      <c r="J155" s="987"/>
      <c r="K155" s="1002"/>
      <c r="L155" s="996"/>
      <c r="M155" s="174"/>
      <c r="N155" s="175"/>
      <c r="O155" s="176"/>
      <c r="P155" s="46"/>
      <c r="Q155" s="47"/>
      <c r="R155" s="1018"/>
      <c r="S155" s="48"/>
      <c r="T155" s="896"/>
      <c r="U155" s="49"/>
      <c r="V155" s="896"/>
      <c r="W155" s="49"/>
      <c r="X155" s="896"/>
      <c r="Y155" s="49"/>
      <c r="Z155" s="896"/>
      <c r="AA155" s="49"/>
      <c r="AB155" s="896"/>
      <c r="AC155" s="49"/>
      <c r="AD155" s="896"/>
      <c r="AE155" s="49"/>
      <c r="AF155" s="896"/>
      <c r="AG155" s="50"/>
      <c r="AH155" s="859"/>
      <c r="AI155" s="859"/>
      <c r="AJ155" s="887"/>
      <c r="AK155" s="103">
        <f t="shared" si="513"/>
        <v>0</v>
      </c>
      <c r="AL155" s="51"/>
      <c r="AM155" s="52"/>
      <c r="AN155" s="52"/>
      <c r="AO155" s="52"/>
      <c r="AP155" s="52"/>
      <c r="AQ155" s="52"/>
      <c r="AR155" s="53">
        <f t="shared" si="514"/>
        <v>0</v>
      </c>
      <c r="AS155" s="54"/>
      <c r="AT155" s="52"/>
      <c r="AU155" s="53">
        <f t="shared" si="515"/>
        <v>0</v>
      </c>
      <c r="AV155" s="54"/>
      <c r="AW155" s="52"/>
      <c r="AX155" s="52"/>
      <c r="AY155" s="52"/>
      <c r="AZ155" s="55"/>
      <c r="BA155" s="56"/>
      <c r="BB155" s="56"/>
      <c r="BC155" s="57"/>
    </row>
    <row r="156" spans="1:55" ht="17.25" hidden="1" customHeight="1" x14ac:dyDescent="0.2">
      <c r="A156" s="961"/>
      <c r="B156" s="964"/>
      <c r="C156" s="967"/>
      <c r="D156" s="976"/>
      <c r="E156" s="979"/>
      <c r="F156" s="973"/>
      <c r="G156" s="1000"/>
      <c r="H156" s="982"/>
      <c r="I156" s="986"/>
      <c r="J156" s="987"/>
      <c r="K156" s="1003"/>
      <c r="L156" s="996"/>
      <c r="M156" s="177"/>
      <c r="N156" s="178"/>
      <c r="O156" s="179"/>
      <c r="P156" s="106"/>
      <c r="Q156" s="107"/>
      <c r="R156" s="1018"/>
      <c r="S156" s="108"/>
      <c r="T156" s="896"/>
      <c r="U156" s="109"/>
      <c r="V156" s="896"/>
      <c r="W156" s="109"/>
      <c r="X156" s="896"/>
      <c r="Y156" s="109"/>
      <c r="Z156" s="896"/>
      <c r="AA156" s="109"/>
      <c r="AB156" s="896"/>
      <c r="AC156" s="109"/>
      <c r="AD156" s="896"/>
      <c r="AE156" s="109"/>
      <c r="AF156" s="896"/>
      <c r="AG156" s="110"/>
      <c r="AH156" s="859"/>
      <c r="AI156" s="859"/>
      <c r="AJ156" s="888"/>
      <c r="AK156" s="103">
        <f t="shared" si="513"/>
        <v>0</v>
      </c>
      <c r="AL156" s="111"/>
      <c r="AM156" s="112"/>
      <c r="AN156" s="112"/>
      <c r="AO156" s="112"/>
      <c r="AP156" s="112"/>
      <c r="AQ156" s="112"/>
      <c r="AR156" s="53">
        <f t="shared" si="514"/>
        <v>0</v>
      </c>
      <c r="AS156" s="113"/>
      <c r="AT156" s="112"/>
      <c r="AU156" s="53">
        <f>SUM(AS156:AT156)</f>
        <v>0</v>
      </c>
      <c r="AV156" s="113"/>
      <c r="AW156" s="112"/>
      <c r="AX156" s="112"/>
      <c r="AY156" s="112"/>
      <c r="AZ156" s="114"/>
      <c r="BA156" s="115"/>
      <c r="BB156" s="115"/>
      <c r="BC156" s="116"/>
    </row>
    <row r="157" spans="1:55" ht="9.9499999999999993" hidden="1" customHeight="1" thickBot="1" x14ac:dyDescent="0.25">
      <c r="A157" s="962"/>
      <c r="B157" s="965"/>
      <c r="C157" s="968"/>
      <c r="D157" s="977"/>
      <c r="E157" s="980"/>
      <c r="F157" s="974"/>
      <c r="G157" s="1001"/>
      <c r="H157" s="983"/>
      <c r="I157" s="988"/>
      <c r="J157" s="989"/>
      <c r="K157" s="1004"/>
      <c r="L157" s="997"/>
      <c r="M157" s="180"/>
      <c r="N157" s="181"/>
      <c r="O157" s="182"/>
      <c r="P157" s="117"/>
      <c r="Q157" s="117"/>
      <c r="R157" s="1019"/>
      <c r="S157" s="183"/>
      <c r="T157" s="897"/>
      <c r="U157" s="184"/>
      <c r="V157" s="897"/>
      <c r="W157" s="184"/>
      <c r="X157" s="897"/>
      <c r="Y157" s="184"/>
      <c r="Z157" s="897"/>
      <c r="AA157" s="184"/>
      <c r="AB157" s="897"/>
      <c r="AC157" s="184"/>
      <c r="AD157" s="897"/>
      <c r="AE157" s="184"/>
      <c r="AF157" s="897"/>
      <c r="AG157" s="185"/>
      <c r="AH157" s="860"/>
      <c r="AI157" s="860"/>
      <c r="AJ157" s="118"/>
      <c r="AK157" s="119"/>
      <c r="AL157" s="186"/>
      <c r="AM157" s="187"/>
      <c r="AN157" s="187"/>
      <c r="AO157" s="187"/>
      <c r="AP157" s="187"/>
      <c r="AQ157" s="187"/>
      <c r="AR157" s="120"/>
      <c r="AS157" s="188"/>
      <c r="AT157" s="187"/>
      <c r="AU157" s="120"/>
      <c r="AV157" s="188"/>
      <c r="AW157" s="187"/>
      <c r="AX157" s="187"/>
      <c r="AY157" s="187"/>
      <c r="AZ157" s="189"/>
      <c r="BA157" s="190"/>
      <c r="BB157" s="190"/>
      <c r="BC157" s="191"/>
    </row>
    <row r="158" spans="1:55" ht="6" hidden="1" customHeight="1" x14ac:dyDescent="0.2">
      <c r="A158" s="156"/>
      <c r="B158" s="192"/>
      <c r="C158" s="192"/>
      <c r="D158" s="192"/>
      <c r="E158" s="192"/>
      <c r="F158" s="192"/>
      <c r="G158" s="192"/>
      <c r="H158" s="192"/>
      <c r="I158" s="998"/>
      <c r="J158" s="998"/>
      <c r="K158" s="192"/>
      <c r="L158" s="192"/>
      <c r="M158" s="192"/>
      <c r="N158" s="192"/>
      <c r="O158" s="192"/>
      <c r="P158" s="192"/>
      <c r="Q158" s="192"/>
      <c r="R158" s="192"/>
      <c r="S158" s="192"/>
      <c r="T158" s="192"/>
      <c r="U158" s="192"/>
      <c r="V158" s="192"/>
      <c r="W158" s="192"/>
      <c r="X158" s="192"/>
      <c r="Y158" s="192"/>
      <c r="Z158" s="192"/>
      <c r="AA158" s="192"/>
      <c r="AB158" s="192"/>
      <c r="AC158" s="192"/>
      <c r="AD158" s="192"/>
      <c r="AE158" s="192"/>
      <c r="AF158" s="192"/>
      <c r="AG158" s="192"/>
      <c r="AH158" s="192"/>
      <c r="AI158" s="192"/>
      <c r="AJ158" s="192"/>
      <c r="AK158" s="193"/>
      <c r="AL158" s="193"/>
      <c r="AM158" s="193"/>
      <c r="AN158" s="193"/>
      <c r="AO158" s="193"/>
      <c r="AP158" s="193"/>
      <c r="AQ158" s="194"/>
      <c r="AR158" s="193"/>
      <c r="AS158" s="193"/>
      <c r="AT158" s="193"/>
      <c r="AU158" s="193"/>
      <c r="AV158" s="193"/>
      <c r="AW158" s="193"/>
      <c r="AX158" s="193"/>
      <c r="AY158" s="193"/>
      <c r="AZ158" s="193"/>
      <c r="BA158" s="193"/>
      <c r="BB158" s="193"/>
      <c r="BC158" s="156"/>
    </row>
    <row r="159" spans="1:55" ht="72" hidden="1" customHeight="1" x14ac:dyDescent="0.2">
      <c r="A159" s="960">
        <v>17</v>
      </c>
      <c r="B159" s="161" t="s">
        <v>1704</v>
      </c>
      <c r="C159" s="162" t="s">
        <v>1705</v>
      </c>
      <c r="D159" s="163" t="s">
        <v>21</v>
      </c>
      <c r="E159" s="163" t="s">
        <v>1890</v>
      </c>
      <c r="F159" s="162" t="s">
        <v>1706</v>
      </c>
      <c r="G159" s="164" t="s">
        <v>1678</v>
      </c>
      <c r="H159" s="164" t="s">
        <v>1679</v>
      </c>
      <c r="I159" s="165" t="s">
        <v>1906</v>
      </c>
      <c r="J159" s="166">
        <f>+$N$3</f>
        <v>2019</v>
      </c>
      <c r="K159" s="164" t="s">
        <v>1923</v>
      </c>
      <c r="L159" s="165" t="s">
        <v>1924</v>
      </c>
      <c r="M159" s="162" t="s">
        <v>1707</v>
      </c>
      <c r="N159" s="162" t="s">
        <v>1708</v>
      </c>
      <c r="O159" s="162" t="s">
        <v>1709</v>
      </c>
      <c r="P159" s="162" t="s">
        <v>1710</v>
      </c>
      <c r="Q159" s="162" t="s">
        <v>1711</v>
      </c>
      <c r="R159" s="167">
        <f t="shared" ref="R159" si="516">SUM(R160:R166)</f>
        <v>0</v>
      </c>
      <c r="S159" s="168">
        <f t="shared" ref="S159" si="517">SUM(S160:S166)</f>
        <v>0</v>
      </c>
      <c r="T159" s="169">
        <f t="shared" ref="T159" si="518">SUM(T160:T166)</f>
        <v>0</v>
      </c>
      <c r="U159" s="170">
        <f t="shared" ref="U159" si="519">SUM(U160:U166)</f>
        <v>0</v>
      </c>
      <c r="V159" s="169">
        <f t="shared" ref="V159" si="520">SUM(V160:V166)</f>
        <v>0</v>
      </c>
      <c r="W159" s="170">
        <f t="shared" ref="W159" si="521">SUM(W160:W166)</f>
        <v>0</v>
      </c>
      <c r="X159" s="169">
        <f t="shared" ref="X159" si="522">SUM(X160:X166)</f>
        <v>0</v>
      </c>
      <c r="Y159" s="170">
        <f t="shared" ref="Y159" si="523">SUM(Y160:Y166)</f>
        <v>0</v>
      </c>
      <c r="Z159" s="169">
        <f t="shared" ref="Z159" si="524">SUM(Z160:Z166)</f>
        <v>0</v>
      </c>
      <c r="AA159" s="170">
        <f t="shared" ref="AA159" si="525">SUM(AA160:AA166)</f>
        <v>0</v>
      </c>
      <c r="AB159" s="169">
        <f t="shared" ref="AB159" si="526">SUM(AB160:AB166)</f>
        <v>0</v>
      </c>
      <c r="AC159" s="170">
        <f t="shared" ref="AC159" si="527">SUM(AC160:AC166)</f>
        <v>0</v>
      </c>
      <c r="AD159" s="169">
        <f t="shared" ref="AD159" si="528">SUM(AD160:AD166)</f>
        <v>0</v>
      </c>
      <c r="AE159" s="170">
        <f t="shared" ref="AE159" si="529">SUM(AE160:AE166)</f>
        <v>0</v>
      </c>
      <c r="AF159" s="169">
        <f t="shared" ref="AF159" si="530">SUM(AF160:AF166)</f>
        <v>0</v>
      </c>
      <c r="AG159" s="171">
        <f t="shared" ref="AG159" si="531">SUM(AG160:AG166)</f>
        <v>0</v>
      </c>
      <c r="AH159" s="857"/>
      <c r="AI159" s="857"/>
      <c r="AJ159" s="172">
        <f t="shared" ref="AJ159" si="532">SUM(AJ160:AJ166)</f>
        <v>0</v>
      </c>
      <c r="AK159" s="173">
        <f t="shared" ref="AK159" si="533">SUM(AK160:AK166)</f>
        <v>0</v>
      </c>
      <c r="AL159" s="41">
        <f t="shared" ref="AL159" si="534">SUM(AL160:AL166)</f>
        <v>0</v>
      </c>
      <c r="AM159" s="42">
        <f t="shared" ref="AM159" si="535">SUM(AM160:AM166)</f>
        <v>0</v>
      </c>
      <c r="AN159" s="42">
        <f t="shared" ref="AN159" si="536">SUM(AN160:AN166)</f>
        <v>0</v>
      </c>
      <c r="AO159" s="42">
        <f t="shared" ref="AO159" si="537">SUM(AO160:AO166)</f>
        <v>0</v>
      </c>
      <c r="AP159" s="42">
        <f t="shared" ref="AP159" si="538">SUM(AP160:AP166)</f>
        <v>0</v>
      </c>
      <c r="AQ159" s="42">
        <f t="shared" ref="AQ159" si="539">SUM(AQ160:AQ166)</f>
        <v>0</v>
      </c>
      <c r="AR159" s="43">
        <f t="shared" ref="AR159" si="540">SUM(AR160:AR166)</f>
        <v>0</v>
      </c>
      <c r="AS159" s="104">
        <f t="shared" ref="AS159" si="541">SUM(AS160:AS166)</f>
        <v>0</v>
      </c>
      <c r="AT159" s="42">
        <f t="shared" ref="AT159" si="542">SUM(AT160:AT166)</f>
        <v>0</v>
      </c>
      <c r="AU159" s="43">
        <f t="shared" ref="AU159" si="543">SUM(AU160:AU166)</f>
        <v>0</v>
      </c>
      <c r="AV159" s="104">
        <f t="shared" ref="AV159" si="544">SUM(AV160:AV166)</f>
        <v>0</v>
      </c>
      <c r="AW159" s="42">
        <f t="shared" ref="AW159" si="545">SUM(AW160:AW166)</f>
        <v>0</v>
      </c>
      <c r="AX159" s="42">
        <f t="shared" ref="AX159" si="546">SUM(AX160:AX166)</f>
        <v>0</v>
      </c>
      <c r="AY159" s="42">
        <f t="shared" ref="AY159" si="547">SUM(AY160:AY166)</f>
        <v>0</v>
      </c>
      <c r="AZ159" s="105">
        <f t="shared" ref="AZ159" si="548">SUM(AZ160:AZ166)</f>
        <v>0</v>
      </c>
      <c r="BA159" s="44" t="s">
        <v>1684</v>
      </c>
      <c r="BB159" s="44" t="s">
        <v>1685</v>
      </c>
      <c r="BC159" s="45" t="s">
        <v>1686</v>
      </c>
    </row>
    <row r="160" spans="1:55" ht="17.25" hidden="1" customHeight="1" x14ac:dyDescent="0.2">
      <c r="A160" s="961"/>
      <c r="B160" s="963" t="str">
        <f>VLOOKUP($D$9,'PROYECTOS REGISTRADOS'!$A$2:$D$82,4,0)</f>
        <v>Implementación del Plan de Medios en el Municipio Tocancipá, Cundinamarca, Centro Oriente</v>
      </c>
      <c r="C160" s="966" t="str">
        <f>VLOOKUP($D$9,'PROYECTOS REGISTRADOS'!$A$2:$D$82,3,0)</f>
        <v>2016-25817-0004</v>
      </c>
      <c r="D160" s="975"/>
      <c r="E160" s="978" t="str">
        <f>IF(D160=0,"0-0",(VLOOKUP(D160,'CONSOLIDADO PLAN DESARROLLO'!$EL$9:$ET$304,2,0)))</f>
        <v>0-0</v>
      </c>
      <c r="F160" s="972" t="str">
        <f>IF(D160=0,"0-0",(VLOOKUP(D160,'CONSOLIDADO PLAN DESARROLLO'!$EL$9:$ET$304,3,0)))</f>
        <v>0-0</v>
      </c>
      <c r="G160" s="999" t="str">
        <f>IF(D160=0,"0-0",(VLOOKUP(D160,'CONSOLIDADO PLAN DESARROLLO'!$EL$9:$ET$304,4,0)))</f>
        <v>0-0</v>
      </c>
      <c r="H160" s="981" t="str">
        <f>IF(D160=0,"0-0",(VLOOKUP(D160,'CONSOLIDADO PLAN DESARROLLO'!$EL$9:$ET$304,5,0)))</f>
        <v>0-0</v>
      </c>
      <c r="I160" s="984" t="str">
        <f>IF(D160=0,"0-0",(VLOOKUP(D160,'CONSOLIDADO PLAN DESARROLLO'!$EL$9:$ET$304,$R$3,0)))</f>
        <v>0-0</v>
      </c>
      <c r="J160" s="985"/>
      <c r="K160" s="1002"/>
      <c r="L160" s="995"/>
      <c r="M160" s="174"/>
      <c r="N160" s="175"/>
      <c r="O160" s="176"/>
      <c r="P160" s="46"/>
      <c r="Q160" s="47"/>
      <c r="R160" s="1017"/>
      <c r="S160" s="48"/>
      <c r="T160" s="895"/>
      <c r="U160" s="49"/>
      <c r="V160" s="895"/>
      <c r="W160" s="49"/>
      <c r="X160" s="895"/>
      <c r="Y160" s="49"/>
      <c r="Z160" s="895"/>
      <c r="AA160" s="49"/>
      <c r="AB160" s="895"/>
      <c r="AC160" s="49"/>
      <c r="AD160" s="895"/>
      <c r="AE160" s="49"/>
      <c r="AF160" s="895"/>
      <c r="AG160" s="50"/>
      <c r="AH160" s="858"/>
      <c r="AI160" s="858"/>
      <c r="AJ160" s="886">
        <f>+R160+T160+V160+X160+Z160+AB160+AD160+AF160</f>
        <v>0</v>
      </c>
      <c r="AK160" s="103">
        <f t="shared" ref="AK160:AK165" si="549">AC160+AE160+AG160+S160+U160+W160+Y160+AA160</f>
        <v>0</v>
      </c>
      <c r="AL160" s="51"/>
      <c r="AM160" s="52"/>
      <c r="AN160" s="52"/>
      <c r="AO160" s="52"/>
      <c r="AP160" s="52"/>
      <c r="AQ160" s="52"/>
      <c r="AR160" s="53">
        <f t="shared" ref="AR160:AR165" si="550">SUM(AL160:AQ160)</f>
        <v>0</v>
      </c>
      <c r="AS160" s="54"/>
      <c r="AT160" s="52"/>
      <c r="AU160" s="53">
        <f t="shared" ref="AU160:AU164" si="551">SUM(AS160:AT160)</f>
        <v>0</v>
      </c>
      <c r="AV160" s="54"/>
      <c r="AW160" s="52"/>
      <c r="AX160" s="52"/>
      <c r="AY160" s="52"/>
      <c r="AZ160" s="55"/>
      <c r="BA160" s="56"/>
      <c r="BB160" s="56"/>
      <c r="BC160" s="57"/>
    </row>
    <row r="161" spans="1:55" ht="17.25" hidden="1" customHeight="1" x14ac:dyDescent="0.2">
      <c r="A161" s="961"/>
      <c r="B161" s="963"/>
      <c r="C161" s="966"/>
      <c r="D161" s="975"/>
      <c r="E161" s="979"/>
      <c r="F161" s="972"/>
      <c r="G161" s="999"/>
      <c r="H161" s="981"/>
      <c r="I161" s="986"/>
      <c r="J161" s="987"/>
      <c r="K161" s="1002"/>
      <c r="L161" s="996"/>
      <c r="M161" s="174"/>
      <c r="N161" s="175"/>
      <c r="O161" s="176"/>
      <c r="P161" s="46"/>
      <c r="Q161" s="47"/>
      <c r="R161" s="1018"/>
      <c r="S161" s="48"/>
      <c r="T161" s="896"/>
      <c r="U161" s="49"/>
      <c r="V161" s="896"/>
      <c r="W161" s="49"/>
      <c r="X161" s="896"/>
      <c r="Y161" s="49"/>
      <c r="Z161" s="896"/>
      <c r="AA161" s="49"/>
      <c r="AB161" s="896"/>
      <c r="AC161" s="49"/>
      <c r="AD161" s="896"/>
      <c r="AE161" s="49"/>
      <c r="AF161" s="896"/>
      <c r="AG161" s="50"/>
      <c r="AH161" s="859"/>
      <c r="AI161" s="859"/>
      <c r="AJ161" s="887"/>
      <c r="AK161" s="103">
        <f t="shared" si="549"/>
        <v>0</v>
      </c>
      <c r="AL161" s="51"/>
      <c r="AM161" s="52"/>
      <c r="AN161" s="52"/>
      <c r="AO161" s="52"/>
      <c r="AP161" s="52"/>
      <c r="AQ161" s="52"/>
      <c r="AR161" s="53">
        <f t="shared" si="550"/>
        <v>0</v>
      </c>
      <c r="AS161" s="54"/>
      <c r="AT161" s="52"/>
      <c r="AU161" s="53">
        <f t="shared" si="551"/>
        <v>0</v>
      </c>
      <c r="AV161" s="54"/>
      <c r="AW161" s="52"/>
      <c r="AX161" s="52"/>
      <c r="AY161" s="52"/>
      <c r="AZ161" s="55"/>
      <c r="BA161" s="56"/>
      <c r="BB161" s="56"/>
      <c r="BC161" s="57"/>
    </row>
    <row r="162" spans="1:55" ht="17.25" hidden="1" customHeight="1" x14ac:dyDescent="0.2">
      <c r="A162" s="961"/>
      <c r="B162" s="963"/>
      <c r="C162" s="966"/>
      <c r="D162" s="975"/>
      <c r="E162" s="979"/>
      <c r="F162" s="972"/>
      <c r="G162" s="999"/>
      <c r="H162" s="981"/>
      <c r="I162" s="986"/>
      <c r="J162" s="987"/>
      <c r="K162" s="1002"/>
      <c r="L162" s="996"/>
      <c r="M162" s="174"/>
      <c r="N162" s="175"/>
      <c r="O162" s="176"/>
      <c r="P162" s="46"/>
      <c r="Q162" s="47"/>
      <c r="R162" s="1018"/>
      <c r="S162" s="48"/>
      <c r="T162" s="896"/>
      <c r="U162" s="49"/>
      <c r="V162" s="896"/>
      <c r="W162" s="49"/>
      <c r="X162" s="896"/>
      <c r="Y162" s="49"/>
      <c r="Z162" s="896"/>
      <c r="AA162" s="49"/>
      <c r="AB162" s="896"/>
      <c r="AC162" s="49"/>
      <c r="AD162" s="896"/>
      <c r="AE162" s="49"/>
      <c r="AF162" s="896"/>
      <c r="AG162" s="50"/>
      <c r="AH162" s="859"/>
      <c r="AI162" s="859"/>
      <c r="AJ162" s="887"/>
      <c r="AK162" s="103">
        <f t="shared" si="549"/>
        <v>0</v>
      </c>
      <c r="AL162" s="51"/>
      <c r="AM162" s="52"/>
      <c r="AN162" s="52"/>
      <c r="AO162" s="52"/>
      <c r="AP162" s="52"/>
      <c r="AQ162" s="52"/>
      <c r="AR162" s="53">
        <f t="shared" si="550"/>
        <v>0</v>
      </c>
      <c r="AS162" s="54"/>
      <c r="AT162" s="52"/>
      <c r="AU162" s="53">
        <f t="shared" si="551"/>
        <v>0</v>
      </c>
      <c r="AV162" s="54"/>
      <c r="AW162" s="52"/>
      <c r="AX162" s="52"/>
      <c r="AY162" s="52"/>
      <c r="AZ162" s="55"/>
      <c r="BA162" s="56"/>
      <c r="BB162" s="56"/>
      <c r="BC162" s="57"/>
    </row>
    <row r="163" spans="1:55" ht="17.25" hidden="1" customHeight="1" x14ac:dyDescent="0.2">
      <c r="A163" s="961"/>
      <c r="B163" s="963"/>
      <c r="C163" s="966"/>
      <c r="D163" s="975"/>
      <c r="E163" s="979"/>
      <c r="F163" s="972"/>
      <c r="G163" s="999"/>
      <c r="H163" s="981"/>
      <c r="I163" s="986"/>
      <c r="J163" s="987"/>
      <c r="K163" s="1002"/>
      <c r="L163" s="996"/>
      <c r="M163" s="174"/>
      <c r="N163" s="175"/>
      <c r="O163" s="176"/>
      <c r="P163" s="46"/>
      <c r="Q163" s="47"/>
      <c r="R163" s="1018"/>
      <c r="S163" s="48"/>
      <c r="T163" s="896"/>
      <c r="U163" s="49"/>
      <c r="V163" s="896"/>
      <c r="W163" s="49"/>
      <c r="X163" s="896"/>
      <c r="Y163" s="49"/>
      <c r="Z163" s="896"/>
      <c r="AA163" s="49"/>
      <c r="AB163" s="896"/>
      <c r="AC163" s="49"/>
      <c r="AD163" s="896"/>
      <c r="AE163" s="49"/>
      <c r="AF163" s="896"/>
      <c r="AG163" s="50"/>
      <c r="AH163" s="859"/>
      <c r="AI163" s="859"/>
      <c r="AJ163" s="887"/>
      <c r="AK163" s="103">
        <f t="shared" si="549"/>
        <v>0</v>
      </c>
      <c r="AL163" s="51"/>
      <c r="AM163" s="52"/>
      <c r="AN163" s="52"/>
      <c r="AO163" s="52"/>
      <c r="AP163" s="52"/>
      <c r="AQ163" s="52"/>
      <c r="AR163" s="53">
        <f t="shared" si="550"/>
        <v>0</v>
      </c>
      <c r="AS163" s="54"/>
      <c r="AT163" s="52"/>
      <c r="AU163" s="53">
        <f t="shared" si="551"/>
        <v>0</v>
      </c>
      <c r="AV163" s="54"/>
      <c r="AW163" s="52"/>
      <c r="AX163" s="52"/>
      <c r="AY163" s="52"/>
      <c r="AZ163" s="55"/>
      <c r="BA163" s="56"/>
      <c r="BB163" s="56"/>
      <c r="BC163" s="57"/>
    </row>
    <row r="164" spans="1:55" ht="17.25" hidden="1" customHeight="1" x14ac:dyDescent="0.2">
      <c r="A164" s="961"/>
      <c r="B164" s="963"/>
      <c r="C164" s="966"/>
      <c r="D164" s="975"/>
      <c r="E164" s="979"/>
      <c r="F164" s="972"/>
      <c r="G164" s="999"/>
      <c r="H164" s="981"/>
      <c r="I164" s="986"/>
      <c r="J164" s="987"/>
      <c r="K164" s="1002"/>
      <c r="L164" s="996"/>
      <c r="M164" s="174"/>
      <c r="N164" s="175"/>
      <c r="O164" s="176"/>
      <c r="P164" s="46"/>
      <c r="Q164" s="47"/>
      <c r="R164" s="1018"/>
      <c r="S164" s="48"/>
      <c r="T164" s="896"/>
      <c r="U164" s="49"/>
      <c r="V164" s="896"/>
      <c r="W164" s="49"/>
      <c r="X164" s="896"/>
      <c r="Y164" s="49"/>
      <c r="Z164" s="896"/>
      <c r="AA164" s="49"/>
      <c r="AB164" s="896"/>
      <c r="AC164" s="49"/>
      <c r="AD164" s="896"/>
      <c r="AE164" s="49"/>
      <c r="AF164" s="896"/>
      <c r="AG164" s="50"/>
      <c r="AH164" s="859"/>
      <c r="AI164" s="859"/>
      <c r="AJ164" s="887"/>
      <c r="AK164" s="103">
        <f t="shared" si="549"/>
        <v>0</v>
      </c>
      <c r="AL164" s="51"/>
      <c r="AM164" s="52"/>
      <c r="AN164" s="52"/>
      <c r="AO164" s="52"/>
      <c r="AP164" s="52"/>
      <c r="AQ164" s="52"/>
      <c r="AR164" s="53">
        <f t="shared" si="550"/>
        <v>0</v>
      </c>
      <c r="AS164" s="54"/>
      <c r="AT164" s="52"/>
      <c r="AU164" s="53">
        <f t="shared" si="551"/>
        <v>0</v>
      </c>
      <c r="AV164" s="54"/>
      <c r="AW164" s="52"/>
      <c r="AX164" s="52"/>
      <c r="AY164" s="52"/>
      <c r="AZ164" s="55"/>
      <c r="BA164" s="56"/>
      <c r="BB164" s="56"/>
      <c r="BC164" s="57"/>
    </row>
    <row r="165" spans="1:55" ht="17.25" hidden="1" customHeight="1" x14ac:dyDescent="0.2">
      <c r="A165" s="961"/>
      <c r="B165" s="964"/>
      <c r="C165" s="967"/>
      <c r="D165" s="976"/>
      <c r="E165" s="979"/>
      <c r="F165" s="973"/>
      <c r="G165" s="1000"/>
      <c r="H165" s="982"/>
      <c r="I165" s="986"/>
      <c r="J165" s="987"/>
      <c r="K165" s="1003"/>
      <c r="L165" s="996"/>
      <c r="M165" s="177"/>
      <c r="N165" s="178"/>
      <c r="O165" s="179"/>
      <c r="P165" s="106"/>
      <c r="Q165" s="107"/>
      <c r="R165" s="1018"/>
      <c r="S165" s="108"/>
      <c r="T165" s="896"/>
      <c r="U165" s="109"/>
      <c r="V165" s="896"/>
      <c r="W165" s="109"/>
      <c r="X165" s="896"/>
      <c r="Y165" s="109"/>
      <c r="Z165" s="896"/>
      <c r="AA165" s="109"/>
      <c r="AB165" s="896"/>
      <c r="AC165" s="109"/>
      <c r="AD165" s="896"/>
      <c r="AE165" s="109"/>
      <c r="AF165" s="896"/>
      <c r="AG165" s="110"/>
      <c r="AH165" s="859"/>
      <c r="AI165" s="859"/>
      <c r="AJ165" s="888"/>
      <c r="AK165" s="103">
        <f t="shared" si="549"/>
        <v>0</v>
      </c>
      <c r="AL165" s="111"/>
      <c r="AM165" s="112"/>
      <c r="AN165" s="112"/>
      <c r="AO165" s="112"/>
      <c r="AP165" s="112"/>
      <c r="AQ165" s="112"/>
      <c r="AR165" s="53">
        <f t="shared" si="550"/>
        <v>0</v>
      </c>
      <c r="AS165" s="113"/>
      <c r="AT165" s="112"/>
      <c r="AU165" s="53">
        <f>SUM(AS165:AT165)</f>
        <v>0</v>
      </c>
      <c r="AV165" s="113"/>
      <c r="AW165" s="112"/>
      <c r="AX165" s="112"/>
      <c r="AY165" s="112"/>
      <c r="AZ165" s="114"/>
      <c r="BA165" s="115"/>
      <c r="BB165" s="115"/>
      <c r="BC165" s="116"/>
    </row>
    <row r="166" spans="1:55" ht="9.9499999999999993" hidden="1" customHeight="1" thickBot="1" x14ac:dyDescent="0.25">
      <c r="A166" s="962"/>
      <c r="B166" s="965"/>
      <c r="C166" s="968"/>
      <c r="D166" s="977"/>
      <c r="E166" s="980"/>
      <c r="F166" s="974"/>
      <c r="G166" s="1001"/>
      <c r="H166" s="983"/>
      <c r="I166" s="988"/>
      <c r="J166" s="989"/>
      <c r="K166" s="1004"/>
      <c r="L166" s="997"/>
      <c r="M166" s="180"/>
      <c r="N166" s="181"/>
      <c r="O166" s="182"/>
      <c r="P166" s="117"/>
      <c r="Q166" s="117"/>
      <c r="R166" s="1019"/>
      <c r="S166" s="183"/>
      <c r="T166" s="897"/>
      <c r="U166" s="184"/>
      <c r="V166" s="897"/>
      <c r="W166" s="184"/>
      <c r="X166" s="897"/>
      <c r="Y166" s="184"/>
      <c r="Z166" s="897"/>
      <c r="AA166" s="184"/>
      <c r="AB166" s="897"/>
      <c r="AC166" s="184"/>
      <c r="AD166" s="897"/>
      <c r="AE166" s="184"/>
      <c r="AF166" s="897"/>
      <c r="AG166" s="185"/>
      <c r="AH166" s="860"/>
      <c r="AI166" s="860"/>
      <c r="AJ166" s="118"/>
      <c r="AK166" s="119"/>
      <c r="AL166" s="186"/>
      <c r="AM166" s="187"/>
      <c r="AN166" s="187"/>
      <c r="AO166" s="187"/>
      <c r="AP166" s="187"/>
      <c r="AQ166" s="187"/>
      <c r="AR166" s="120"/>
      <c r="AS166" s="188"/>
      <c r="AT166" s="187"/>
      <c r="AU166" s="120"/>
      <c r="AV166" s="188"/>
      <c r="AW166" s="187"/>
      <c r="AX166" s="187"/>
      <c r="AY166" s="187"/>
      <c r="AZ166" s="189"/>
      <c r="BA166" s="190"/>
      <c r="BB166" s="190"/>
      <c r="BC166" s="191"/>
    </row>
    <row r="167" spans="1:55" ht="6" hidden="1" customHeight="1" x14ac:dyDescent="0.2">
      <c r="A167" s="156"/>
      <c r="B167" s="192"/>
      <c r="C167" s="192"/>
      <c r="D167" s="192"/>
      <c r="E167" s="192"/>
      <c r="F167" s="192"/>
      <c r="G167" s="192"/>
      <c r="H167" s="192"/>
      <c r="I167" s="998"/>
      <c r="J167" s="998"/>
      <c r="K167" s="192"/>
      <c r="L167" s="192"/>
      <c r="M167" s="192"/>
      <c r="N167" s="192"/>
      <c r="O167" s="192"/>
      <c r="P167" s="192"/>
      <c r="Q167" s="192"/>
      <c r="R167" s="192"/>
      <c r="S167" s="192"/>
      <c r="T167" s="192"/>
      <c r="U167" s="192"/>
      <c r="V167" s="192"/>
      <c r="W167" s="192"/>
      <c r="X167" s="192"/>
      <c r="Y167" s="192"/>
      <c r="Z167" s="192"/>
      <c r="AA167" s="192"/>
      <c r="AB167" s="192"/>
      <c r="AC167" s="192"/>
      <c r="AD167" s="192"/>
      <c r="AE167" s="192"/>
      <c r="AF167" s="192"/>
      <c r="AG167" s="192"/>
      <c r="AH167" s="192"/>
      <c r="AI167" s="192"/>
      <c r="AJ167" s="192"/>
      <c r="AK167" s="193"/>
      <c r="AL167" s="193"/>
      <c r="AM167" s="193"/>
      <c r="AN167" s="193"/>
      <c r="AO167" s="193"/>
      <c r="AP167" s="193"/>
      <c r="AQ167" s="194"/>
      <c r="AR167" s="193"/>
      <c r="AS167" s="193"/>
      <c r="AT167" s="193"/>
      <c r="AU167" s="193"/>
      <c r="AV167" s="193"/>
      <c r="AW167" s="193"/>
      <c r="AX167" s="193"/>
      <c r="AY167" s="193"/>
      <c r="AZ167" s="193"/>
      <c r="BA167" s="193"/>
      <c r="BB167" s="193"/>
      <c r="BC167" s="156"/>
    </row>
    <row r="168" spans="1:55" ht="72" hidden="1" customHeight="1" x14ac:dyDescent="0.2">
      <c r="A168" s="960">
        <v>18</v>
      </c>
      <c r="B168" s="161" t="s">
        <v>1704</v>
      </c>
      <c r="C168" s="162" t="s">
        <v>1705</v>
      </c>
      <c r="D168" s="163" t="s">
        <v>21</v>
      </c>
      <c r="E168" s="163" t="s">
        <v>1890</v>
      </c>
      <c r="F168" s="162" t="s">
        <v>1706</v>
      </c>
      <c r="G168" s="164" t="s">
        <v>1678</v>
      </c>
      <c r="H168" s="164" t="s">
        <v>1679</v>
      </c>
      <c r="I168" s="165" t="s">
        <v>1906</v>
      </c>
      <c r="J168" s="166">
        <f>+$N$3</f>
        <v>2019</v>
      </c>
      <c r="K168" s="164" t="s">
        <v>1923</v>
      </c>
      <c r="L168" s="165" t="s">
        <v>1924</v>
      </c>
      <c r="M168" s="162" t="s">
        <v>1707</v>
      </c>
      <c r="N168" s="162" t="s">
        <v>1708</v>
      </c>
      <c r="O168" s="162" t="s">
        <v>1709</v>
      </c>
      <c r="P168" s="162" t="s">
        <v>1710</v>
      </c>
      <c r="Q168" s="162" t="s">
        <v>1711</v>
      </c>
      <c r="R168" s="167">
        <f t="shared" ref="R168" si="552">SUM(R169:R175)</f>
        <v>0</v>
      </c>
      <c r="S168" s="168">
        <f t="shared" ref="S168" si="553">SUM(S169:S175)</f>
        <v>0</v>
      </c>
      <c r="T168" s="169">
        <f t="shared" ref="T168" si="554">SUM(T169:T175)</f>
        <v>0</v>
      </c>
      <c r="U168" s="170">
        <f t="shared" ref="U168" si="555">SUM(U169:U175)</f>
        <v>0</v>
      </c>
      <c r="V168" s="169">
        <f t="shared" ref="V168" si="556">SUM(V169:V175)</f>
        <v>0</v>
      </c>
      <c r="W168" s="170">
        <f t="shared" ref="W168" si="557">SUM(W169:W175)</f>
        <v>0</v>
      </c>
      <c r="X168" s="169">
        <f t="shared" ref="X168" si="558">SUM(X169:X175)</f>
        <v>0</v>
      </c>
      <c r="Y168" s="170">
        <f t="shared" ref="Y168" si="559">SUM(Y169:Y175)</f>
        <v>0</v>
      </c>
      <c r="Z168" s="169">
        <f t="shared" ref="Z168" si="560">SUM(Z169:Z175)</f>
        <v>0</v>
      </c>
      <c r="AA168" s="170">
        <f t="shared" ref="AA168" si="561">SUM(AA169:AA175)</f>
        <v>0</v>
      </c>
      <c r="AB168" s="169">
        <f t="shared" ref="AB168" si="562">SUM(AB169:AB175)</f>
        <v>0</v>
      </c>
      <c r="AC168" s="170">
        <f t="shared" ref="AC168" si="563">SUM(AC169:AC175)</f>
        <v>0</v>
      </c>
      <c r="AD168" s="169">
        <f t="shared" ref="AD168" si="564">SUM(AD169:AD175)</f>
        <v>0</v>
      </c>
      <c r="AE168" s="170">
        <f t="shared" ref="AE168" si="565">SUM(AE169:AE175)</f>
        <v>0</v>
      </c>
      <c r="AF168" s="169">
        <f t="shared" ref="AF168" si="566">SUM(AF169:AF175)</f>
        <v>0</v>
      </c>
      <c r="AG168" s="171">
        <f t="shared" ref="AG168" si="567">SUM(AG169:AG175)</f>
        <v>0</v>
      </c>
      <c r="AH168" s="857"/>
      <c r="AI168" s="857"/>
      <c r="AJ168" s="172">
        <f t="shared" ref="AJ168" si="568">SUM(AJ169:AJ175)</f>
        <v>0</v>
      </c>
      <c r="AK168" s="173">
        <f t="shared" ref="AK168" si="569">SUM(AK169:AK175)</f>
        <v>0</v>
      </c>
      <c r="AL168" s="41">
        <f t="shared" ref="AL168" si="570">SUM(AL169:AL175)</f>
        <v>0</v>
      </c>
      <c r="AM168" s="42">
        <f t="shared" ref="AM168" si="571">SUM(AM169:AM175)</f>
        <v>0</v>
      </c>
      <c r="AN168" s="42">
        <f t="shared" ref="AN168" si="572">SUM(AN169:AN175)</f>
        <v>0</v>
      </c>
      <c r="AO168" s="42">
        <f t="shared" ref="AO168" si="573">SUM(AO169:AO175)</f>
        <v>0</v>
      </c>
      <c r="AP168" s="42">
        <f t="shared" ref="AP168" si="574">SUM(AP169:AP175)</f>
        <v>0</v>
      </c>
      <c r="AQ168" s="42">
        <f t="shared" ref="AQ168" si="575">SUM(AQ169:AQ175)</f>
        <v>0</v>
      </c>
      <c r="AR168" s="43">
        <f t="shared" ref="AR168" si="576">SUM(AR169:AR175)</f>
        <v>0</v>
      </c>
      <c r="AS168" s="104">
        <f t="shared" ref="AS168" si="577">SUM(AS169:AS175)</f>
        <v>0</v>
      </c>
      <c r="AT168" s="42">
        <f t="shared" ref="AT168" si="578">SUM(AT169:AT175)</f>
        <v>0</v>
      </c>
      <c r="AU168" s="43">
        <f t="shared" ref="AU168" si="579">SUM(AU169:AU175)</f>
        <v>0</v>
      </c>
      <c r="AV168" s="104">
        <f t="shared" ref="AV168" si="580">SUM(AV169:AV175)</f>
        <v>0</v>
      </c>
      <c r="AW168" s="42">
        <f t="shared" ref="AW168" si="581">SUM(AW169:AW175)</f>
        <v>0</v>
      </c>
      <c r="AX168" s="42">
        <f t="shared" ref="AX168" si="582">SUM(AX169:AX175)</f>
        <v>0</v>
      </c>
      <c r="AY168" s="42">
        <f t="shared" ref="AY168" si="583">SUM(AY169:AY175)</f>
        <v>0</v>
      </c>
      <c r="AZ168" s="105">
        <f t="shared" ref="AZ168" si="584">SUM(AZ169:AZ175)</f>
        <v>0</v>
      </c>
      <c r="BA168" s="44" t="s">
        <v>1684</v>
      </c>
      <c r="BB168" s="44" t="s">
        <v>1685</v>
      </c>
      <c r="BC168" s="45" t="s">
        <v>1686</v>
      </c>
    </row>
    <row r="169" spans="1:55" ht="17.25" hidden="1" customHeight="1" x14ac:dyDescent="0.2">
      <c r="A169" s="961"/>
      <c r="B169" s="963" t="str">
        <f>VLOOKUP($D$9,'PROYECTOS REGISTRADOS'!$A$2:$D$82,4,0)</f>
        <v>Implementación del Plan de Medios en el Municipio Tocancipá, Cundinamarca, Centro Oriente</v>
      </c>
      <c r="C169" s="966" t="str">
        <f>VLOOKUP($D$9,'PROYECTOS REGISTRADOS'!$A$2:$D$82,3,0)</f>
        <v>2016-25817-0004</v>
      </c>
      <c r="D169" s="975"/>
      <c r="E169" s="978" t="str">
        <f>IF(D169=0,"0-0",(VLOOKUP(D169,'CONSOLIDADO PLAN DESARROLLO'!$EL$9:$ET$304,2,0)))</f>
        <v>0-0</v>
      </c>
      <c r="F169" s="972" t="str">
        <f>IF(D169=0,"0-0",(VLOOKUP(D169,'CONSOLIDADO PLAN DESARROLLO'!$EL$9:$ET$304,3,0)))</f>
        <v>0-0</v>
      </c>
      <c r="G169" s="999" t="str">
        <f>IF(D169=0,"0-0",(VLOOKUP(D169,'CONSOLIDADO PLAN DESARROLLO'!$EL$9:$ET$304,4,0)))</f>
        <v>0-0</v>
      </c>
      <c r="H169" s="981" t="str">
        <f>IF(D169=0,"0-0",(VLOOKUP(D169,'CONSOLIDADO PLAN DESARROLLO'!$EL$9:$ET$304,5,0)))</f>
        <v>0-0</v>
      </c>
      <c r="I169" s="984" t="str">
        <f>IF(D169=0,"0-0",(VLOOKUP(D169,'CONSOLIDADO PLAN DESARROLLO'!$EL$9:$ET$304,$R$3,0)))</f>
        <v>0-0</v>
      </c>
      <c r="J169" s="985"/>
      <c r="K169" s="1002"/>
      <c r="L169" s="995"/>
      <c r="M169" s="174"/>
      <c r="N169" s="175"/>
      <c r="O169" s="176"/>
      <c r="P169" s="46"/>
      <c r="Q169" s="47"/>
      <c r="R169" s="1017"/>
      <c r="S169" s="48"/>
      <c r="T169" s="895"/>
      <c r="U169" s="49"/>
      <c r="V169" s="895"/>
      <c r="W169" s="49"/>
      <c r="X169" s="895"/>
      <c r="Y169" s="49"/>
      <c r="Z169" s="895"/>
      <c r="AA169" s="49"/>
      <c r="AB169" s="895"/>
      <c r="AC169" s="49"/>
      <c r="AD169" s="895"/>
      <c r="AE169" s="49"/>
      <c r="AF169" s="895"/>
      <c r="AG169" s="50"/>
      <c r="AH169" s="858"/>
      <c r="AI169" s="858"/>
      <c r="AJ169" s="886">
        <f>+R169+T169+V169+X169+Z169+AB169+AD169+AF169</f>
        <v>0</v>
      </c>
      <c r="AK169" s="103">
        <f t="shared" ref="AK169:AK174" si="585">AC169+AE169+AG169+S169+U169+W169+Y169+AA169</f>
        <v>0</v>
      </c>
      <c r="AL169" s="51"/>
      <c r="AM169" s="52"/>
      <c r="AN169" s="52"/>
      <c r="AO169" s="52"/>
      <c r="AP169" s="52"/>
      <c r="AQ169" s="52"/>
      <c r="AR169" s="53">
        <f t="shared" ref="AR169:AR174" si="586">SUM(AL169:AQ169)</f>
        <v>0</v>
      </c>
      <c r="AS169" s="54"/>
      <c r="AT169" s="52"/>
      <c r="AU169" s="53">
        <f t="shared" ref="AU169:AU173" si="587">SUM(AS169:AT169)</f>
        <v>0</v>
      </c>
      <c r="AV169" s="54"/>
      <c r="AW169" s="52"/>
      <c r="AX169" s="52"/>
      <c r="AY169" s="52"/>
      <c r="AZ169" s="55"/>
      <c r="BA169" s="56"/>
      <c r="BB169" s="56"/>
      <c r="BC169" s="57"/>
    </row>
    <row r="170" spans="1:55" ht="17.25" hidden="1" customHeight="1" x14ac:dyDescent="0.2">
      <c r="A170" s="961"/>
      <c r="B170" s="963"/>
      <c r="C170" s="966"/>
      <c r="D170" s="975"/>
      <c r="E170" s="979"/>
      <c r="F170" s="972"/>
      <c r="G170" s="999"/>
      <c r="H170" s="981"/>
      <c r="I170" s="986"/>
      <c r="J170" s="987"/>
      <c r="K170" s="1002"/>
      <c r="L170" s="996"/>
      <c r="M170" s="174"/>
      <c r="N170" s="175"/>
      <c r="O170" s="176"/>
      <c r="P170" s="46"/>
      <c r="Q170" s="47"/>
      <c r="R170" s="1018"/>
      <c r="S170" s="48"/>
      <c r="T170" s="896"/>
      <c r="U170" s="49"/>
      <c r="V170" s="896"/>
      <c r="W170" s="49"/>
      <c r="X170" s="896"/>
      <c r="Y170" s="49"/>
      <c r="Z170" s="896"/>
      <c r="AA170" s="49"/>
      <c r="AB170" s="896"/>
      <c r="AC170" s="49"/>
      <c r="AD170" s="896"/>
      <c r="AE170" s="49"/>
      <c r="AF170" s="896"/>
      <c r="AG170" s="50"/>
      <c r="AH170" s="859"/>
      <c r="AI170" s="859"/>
      <c r="AJ170" s="887"/>
      <c r="AK170" s="103">
        <f t="shared" si="585"/>
        <v>0</v>
      </c>
      <c r="AL170" s="51"/>
      <c r="AM170" s="52"/>
      <c r="AN170" s="52"/>
      <c r="AO170" s="52"/>
      <c r="AP170" s="52"/>
      <c r="AQ170" s="52"/>
      <c r="AR170" s="53">
        <f t="shared" si="586"/>
        <v>0</v>
      </c>
      <c r="AS170" s="54"/>
      <c r="AT170" s="52"/>
      <c r="AU170" s="53">
        <f t="shared" si="587"/>
        <v>0</v>
      </c>
      <c r="AV170" s="54"/>
      <c r="AW170" s="52"/>
      <c r="AX170" s="52"/>
      <c r="AY170" s="52"/>
      <c r="AZ170" s="55"/>
      <c r="BA170" s="56"/>
      <c r="BB170" s="56"/>
      <c r="BC170" s="57"/>
    </row>
    <row r="171" spans="1:55" ht="17.25" hidden="1" customHeight="1" x14ac:dyDescent="0.2">
      <c r="A171" s="961"/>
      <c r="B171" s="963"/>
      <c r="C171" s="966"/>
      <c r="D171" s="975"/>
      <c r="E171" s="979"/>
      <c r="F171" s="972"/>
      <c r="G171" s="999"/>
      <c r="H171" s="981"/>
      <c r="I171" s="986"/>
      <c r="J171" s="987"/>
      <c r="K171" s="1002"/>
      <c r="L171" s="996"/>
      <c r="M171" s="174"/>
      <c r="N171" s="175"/>
      <c r="O171" s="176"/>
      <c r="P171" s="46"/>
      <c r="Q171" s="47"/>
      <c r="R171" s="1018"/>
      <c r="S171" s="48"/>
      <c r="T171" s="896"/>
      <c r="U171" s="49"/>
      <c r="V171" s="896"/>
      <c r="W171" s="49"/>
      <c r="X171" s="896"/>
      <c r="Y171" s="49"/>
      <c r="Z171" s="896"/>
      <c r="AA171" s="49"/>
      <c r="AB171" s="896"/>
      <c r="AC171" s="49"/>
      <c r="AD171" s="896"/>
      <c r="AE171" s="49"/>
      <c r="AF171" s="896"/>
      <c r="AG171" s="50"/>
      <c r="AH171" s="859"/>
      <c r="AI171" s="859"/>
      <c r="AJ171" s="887"/>
      <c r="AK171" s="103">
        <f t="shared" si="585"/>
        <v>0</v>
      </c>
      <c r="AL171" s="51"/>
      <c r="AM171" s="52"/>
      <c r="AN171" s="52"/>
      <c r="AO171" s="52"/>
      <c r="AP171" s="52"/>
      <c r="AQ171" s="52"/>
      <c r="AR171" s="53">
        <f t="shared" si="586"/>
        <v>0</v>
      </c>
      <c r="AS171" s="54"/>
      <c r="AT171" s="52"/>
      <c r="AU171" s="53">
        <f t="shared" si="587"/>
        <v>0</v>
      </c>
      <c r="AV171" s="54"/>
      <c r="AW171" s="52"/>
      <c r="AX171" s="52"/>
      <c r="AY171" s="52"/>
      <c r="AZ171" s="55"/>
      <c r="BA171" s="56"/>
      <c r="BB171" s="56"/>
      <c r="BC171" s="57"/>
    </row>
    <row r="172" spans="1:55" ht="17.25" hidden="1" customHeight="1" x14ac:dyDescent="0.2">
      <c r="A172" s="961"/>
      <c r="B172" s="963"/>
      <c r="C172" s="966"/>
      <c r="D172" s="975"/>
      <c r="E172" s="979"/>
      <c r="F172" s="972"/>
      <c r="G172" s="999"/>
      <c r="H172" s="981"/>
      <c r="I172" s="986"/>
      <c r="J172" s="987"/>
      <c r="K172" s="1002"/>
      <c r="L172" s="996"/>
      <c r="M172" s="174"/>
      <c r="N172" s="175"/>
      <c r="O172" s="176"/>
      <c r="P172" s="46"/>
      <c r="Q172" s="47"/>
      <c r="R172" s="1018"/>
      <c r="S172" s="48"/>
      <c r="T172" s="896"/>
      <c r="U172" s="49"/>
      <c r="V172" s="896"/>
      <c r="W172" s="49"/>
      <c r="X172" s="896"/>
      <c r="Y172" s="49"/>
      <c r="Z172" s="896"/>
      <c r="AA172" s="49"/>
      <c r="AB172" s="896"/>
      <c r="AC172" s="49"/>
      <c r="AD172" s="896"/>
      <c r="AE172" s="49"/>
      <c r="AF172" s="896"/>
      <c r="AG172" s="50"/>
      <c r="AH172" s="859"/>
      <c r="AI172" s="859"/>
      <c r="AJ172" s="887"/>
      <c r="AK172" s="103">
        <f t="shared" si="585"/>
        <v>0</v>
      </c>
      <c r="AL172" s="51"/>
      <c r="AM172" s="52"/>
      <c r="AN172" s="52"/>
      <c r="AO172" s="52"/>
      <c r="AP172" s="52"/>
      <c r="AQ172" s="52"/>
      <c r="AR172" s="53">
        <f t="shared" si="586"/>
        <v>0</v>
      </c>
      <c r="AS172" s="54"/>
      <c r="AT172" s="52"/>
      <c r="AU172" s="53">
        <f t="shared" si="587"/>
        <v>0</v>
      </c>
      <c r="AV172" s="54"/>
      <c r="AW172" s="52"/>
      <c r="AX172" s="52"/>
      <c r="AY172" s="52"/>
      <c r="AZ172" s="55"/>
      <c r="BA172" s="56"/>
      <c r="BB172" s="56"/>
      <c r="BC172" s="57"/>
    </row>
    <row r="173" spans="1:55" ht="17.25" hidden="1" customHeight="1" x14ac:dyDescent="0.2">
      <c r="A173" s="961"/>
      <c r="B173" s="963"/>
      <c r="C173" s="966"/>
      <c r="D173" s="975"/>
      <c r="E173" s="979"/>
      <c r="F173" s="972"/>
      <c r="G173" s="999"/>
      <c r="H173" s="981"/>
      <c r="I173" s="986"/>
      <c r="J173" s="987"/>
      <c r="K173" s="1002"/>
      <c r="L173" s="996"/>
      <c r="M173" s="174"/>
      <c r="N173" s="175"/>
      <c r="O173" s="176"/>
      <c r="P173" s="46"/>
      <c r="Q173" s="47"/>
      <c r="R173" s="1018"/>
      <c r="S173" s="48"/>
      <c r="T173" s="896"/>
      <c r="U173" s="49"/>
      <c r="V173" s="896"/>
      <c r="W173" s="49"/>
      <c r="X173" s="896"/>
      <c r="Y173" s="49"/>
      <c r="Z173" s="896"/>
      <c r="AA173" s="49"/>
      <c r="AB173" s="896"/>
      <c r="AC173" s="49"/>
      <c r="AD173" s="896"/>
      <c r="AE173" s="49"/>
      <c r="AF173" s="896"/>
      <c r="AG173" s="50"/>
      <c r="AH173" s="859"/>
      <c r="AI173" s="859"/>
      <c r="AJ173" s="887"/>
      <c r="AK173" s="103">
        <f t="shared" si="585"/>
        <v>0</v>
      </c>
      <c r="AL173" s="51"/>
      <c r="AM173" s="52"/>
      <c r="AN173" s="52"/>
      <c r="AO173" s="52"/>
      <c r="AP173" s="52"/>
      <c r="AQ173" s="52"/>
      <c r="AR173" s="53">
        <f t="shared" si="586"/>
        <v>0</v>
      </c>
      <c r="AS173" s="54"/>
      <c r="AT173" s="52"/>
      <c r="AU173" s="53">
        <f t="shared" si="587"/>
        <v>0</v>
      </c>
      <c r="AV173" s="54"/>
      <c r="AW173" s="52"/>
      <c r="AX173" s="52"/>
      <c r="AY173" s="52"/>
      <c r="AZ173" s="55"/>
      <c r="BA173" s="56"/>
      <c r="BB173" s="56"/>
      <c r="BC173" s="57"/>
    </row>
    <row r="174" spans="1:55" ht="17.25" hidden="1" customHeight="1" x14ac:dyDescent="0.2">
      <c r="A174" s="961"/>
      <c r="B174" s="964"/>
      <c r="C174" s="967"/>
      <c r="D174" s="976"/>
      <c r="E174" s="979"/>
      <c r="F174" s="973"/>
      <c r="G174" s="1000"/>
      <c r="H174" s="982"/>
      <c r="I174" s="986"/>
      <c r="J174" s="987"/>
      <c r="K174" s="1003"/>
      <c r="L174" s="996"/>
      <c r="M174" s="177"/>
      <c r="N174" s="178"/>
      <c r="O174" s="179"/>
      <c r="P174" s="106"/>
      <c r="Q174" s="107"/>
      <c r="R174" s="1018"/>
      <c r="S174" s="108"/>
      <c r="T174" s="896"/>
      <c r="U174" s="109"/>
      <c r="V174" s="896"/>
      <c r="W174" s="109"/>
      <c r="X174" s="896"/>
      <c r="Y174" s="109"/>
      <c r="Z174" s="896"/>
      <c r="AA174" s="109"/>
      <c r="AB174" s="896"/>
      <c r="AC174" s="109"/>
      <c r="AD174" s="896"/>
      <c r="AE174" s="109"/>
      <c r="AF174" s="896"/>
      <c r="AG174" s="110"/>
      <c r="AH174" s="859"/>
      <c r="AI174" s="859"/>
      <c r="AJ174" s="888"/>
      <c r="AK174" s="103">
        <f t="shared" si="585"/>
        <v>0</v>
      </c>
      <c r="AL174" s="111"/>
      <c r="AM174" s="112"/>
      <c r="AN174" s="112"/>
      <c r="AO174" s="112"/>
      <c r="AP174" s="112"/>
      <c r="AQ174" s="112"/>
      <c r="AR174" s="53">
        <f t="shared" si="586"/>
        <v>0</v>
      </c>
      <c r="AS174" s="113"/>
      <c r="AT174" s="112"/>
      <c r="AU174" s="53">
        <f>SUM(AS174:AT174)</f>
        <v>0</v>
      </c>
      <c r="AV174" s="113"/>
      <c r="AW174" s="112"/>
      <c r="AX174" s="112"/>
      <c r="AY174" s="112"/>
      <c r="AZ174" s="114"/>
      <c r="BA174" s="115"/>
      <c r="BB174" s="115"/>
      <c r="BC174" s="116"/>
    </row>
    <row r="175" spans="1:55" ht="9.9499999999999993" hidden="1" customHeight="1" thickBot="1" x14ac:dyDescent="0.25">
      <c r="A175" s="962"/>
      <c r="B175" s="965"/>
      <c r="C175" s="968"/>
      <c r="D175" s="977"/>
      <c r="E175" s="980"/>
      <c r="F175" s="974"/>
      <c r="G175" s="1001"/>
      <c r="H175" s="983"/>
      <c r="I175" s="988"/>
      <c r="J175" s="989"/>
      <c r="K175" s="1004"/>
      <c r="L175" s="997"/>
      <c r="M175" s="180"/>
      <c r="N175" s="181"/>
      <c r="O175" s="182"/>
      <c r="P175" s="117"/>
      <c r="Q175" s="117"/>
      <c r="R175" s="1019"/>
      <c r="S175" s="183"/>
      <c r="T175" s="897"/>
      <c r="U175" s="184"/>
      <c r="V175" s="897"/>
      <c r="W175" s="184"/>
      <c r="X175" s="897"/>
      <c r="Y175" s="184"/>
      <c r="Z175" s="897"/>
      <c r="AA175" s="184"/>
      <c r="AB175" s="897"/>
      <c r="AC175" s="184"/>
      <c r="AD175" s="897"/>
      <c r="AE175" s="184"/>
      <c r="AF175" s="897"/>
      <c r="AG175" s="185"/>
      <c r="AH175" s="860"/>
      <c r="AI175" s="860"/>
      <c r="AJ175" s="118"/>
      <c r="AK175" s="119"/>
      <c r="AL175" s="186"/>
      <c r="AM175" s="187"/>
      <c r="AN175" s="187"/>
      <c r="AO175" s="187"/>
      <c r="AP175" s="187"/>
      <c r="AQ175" s="187"/>
      <c r="AR175" s="120"/>
      <c r="AS175" s="188"/>
      <c r="AT175" s="187"/>
      <c r="AU175" s="120"/>
      <c r="AV175" s="188"/>
      <c r="AW175" s="187"/>
      <c r="AX175" s="187"/>
      <c r="AY175" s="187"/>
      <c r="AZ175" s="189"/>
      <c r="BA175" s="190"/>
      <c r="BB175" s="190"/>
      <c r="BC175" s="191"/>
    </row>
    <row r="176" spans="1:55" ht="6" hidden="1" customHeight="1" x14ac:dyDescent="0.2">
      <c r="A176" s="156"/>
      <c r="B176" s="192"/>
      <c r="C176" s="192"/>
      <c r="D176" s="192"/>
      <c r="E176" s="192"/>
      <c r="F176" s="192"/>
      <c r="G176" s="192"/>
      <c r="H176" s="192"/>
      <c r="I176" s="998"/>
      <c r="J176" s="998"/>
      <c r="K176" s="192"/>
      <c r="L176" s="192"/>
      <c r="M176" s="192"/>
      <c r="N176" s="192"/>
      <c r="O176" s="192"/>
      <c r="P176" s="192"/>
      <c r="Q176" s="192"/>
      <c r="R176" s="192"/>
      <c r="S176" s="192"/>
      <c r="T176" s="192"/>
      <c r="U176" s="192"/>
      <c r="V176" s="192"/>
      <c r="W176" s="192"/>
      <c r="X176" s="192"/>
      <c r="Y176" s="192"/>
      <c r="Z176" s="192"/>
      <c r="AA176" s="192"/>
      <c r="AB176" s="192"/>
      <c r="AC176" s="192"/>
      <c r="AD176" s="192"/>
      <c r="AE176" s="192"/>
      <c r="AF176" s="192"/>
      <c r="AG176" s="192"/>
      <c r="AH176" s="192"/>
      <c r="AI176" s="192"/>
      <c r="AJ176" s="192"/>
      <c r="AK176" s="193"/>
      <c r="AL176" s="193"/>
      <c r="AM176" s="193"/>
      <c r="AN176" s="193"/>
      <c r="AO176" s="193"/>
      <c r="AP176" s="193"/>
      <c r="AQ176" s="194"/>
      <c r="AR176" s="193"/>
      <c r="AS176" s="193"/>
      <c r="AT176" s="193"/>
      <c r="AU176" s="193"/>
      <c r="AV176" s="193"/>
      <c r="AW176" s="193"/>
      <c r="AX176" s="193"/>
      <c r="AY176" s="193"/>
      <c r="AZ176" s="193"/>
      <c r="BA176" s="193"/>
      <c r="BB176" s="193"/>
      <c r="BC176" s="156"/>
    </row>
    <row r="177" spans="1:55" ht="72" hidden="1" customHeight="1" x14ac:dyDescent="0.2">
      <c r="A177" s="960">
        <v>19</v>
      </c>
      <c r="B177" s="161" t="s">
        <v>1704</v>
      </c>
      <c r="C177" s="162" t="s">
        <v>1705</v>
      </c>
      <c r="D177" s="163" t="s">
        <v>21</v>
      </c>
      <c r="E177" s="163" t="s">
        <v>1890</v>
      </c>
      <c r="F177" s="162" t="s">
        <v>1706</v>
      </c>
      <c r="G177" s="164" t="s">
        <v>1678</v>
      </c>
      <c r="H177" s="164" t="s">
        <v>1679</v>
      </c>
      <c r="I177" s="165" t="s">
        <v>1906</v>
      </c>
      <c r="J177" s="166">
        <f>+$N$3</f>
        <v>2019</v>
      </c>
      <c r="K177" s="164" t="s">
        <v>1923</v>
      </c>
      <c r="L177" s="165" t="s">
        <v>1924</v>
      </c>
      <c r="M177" s="162" t="s">
        <v>1707</v>
      </c>
      <c r="N177" s="162" t="s">
        <v>1708</v>
      </c>
      <c r="O177" s="162" t="s">
        <v>1709</v>
      </c>
      <c r="P177" s="162" t="s">
        <v>1710</v>
      </c>
      <c r="Q177" s="162" t="s">
        <v>1711</v>
      </c>
      <c r="R177" s="167">
        <f t="shared" ref="R177" si="588">SUM(R178:R184)</f>
        <v>0</v>
      </c>
      <c r="S177" s="168">
        <f t="shared" ref="S177" si="589">SUM(S178:S184)</f>
        <v>0</v>
      </c>
      <c r="T177" s="169">
        <f t="shared" ref="T177" si="590">SUM(T178:T184)</f>
        <v>0</v>
      </c>
      <c r="U177" s="170">
        <f t="shared" ref="U177" si="591">SUM(U178:U184)</f>
        <v>0</v>
      </c>
      <c r="V177" s="169">
        <f t="shared" ref="V177" si="592">SUM(V178:V184)</f>
        <v>0</v>
      </c>
      <c r="W177" s="170">
        <f t="shared" ref="W177" si="593">SUM(W178:W184)</f>
        <v>0</v>
      </c>
      <c r="X177" s="169">
        <f t="shared" ref="X177" si="594">SUM(X178:X184)</f>
        <v>0</v>
      </c>
      <c r="Y177" s="170">
        <f t="shared" ref="Y177" si="595">SUM(Y178:Y184)</f>
        <v>0</v>
      </c>
      <c r="Z177" s="169">
        <f t="shared" ref="Z177" si="596">SUM(Z178:Z184)</f>
        <v>0</v>
      </c>
      <c r="AA177" s="170">
        <f t="shared" ref="AA177" si="597">SUM(AA178:AA184)</f>
        <v>0</v>
      </c>
      <c r="AB177" s="169">
        <f t="shared" ref="AB177" si="598">SUM(AB178:AB184)</f>
        <v>0</v>
      </c>
      <c r="AC177" s="170">
        <f t="shared" ref="AC177" si="599">SUM(AC178:AC184)</f>
        <v>0</v>
      </c>
      <c r="AD177" s="169">
        <f t="shared" ref="AD177" si="600">SUM(AD178:AD184)</f>
        <v>0</v>
      </c>
      <c r="AE177" s="170">
        <f t="shared" ref="AE177" si="601">SUM(AE178:AE184)</f>
        <v>0</v>
      </c>
      <c r="AF177" s="169">
        <f t="shared" ref="AF177" si="602">SUM(AF178:AF184)</f>
        <v>0</v>
      </c>
      <c r="AG177" s="171">
        <f t="shared" ref="AG177" si="603">SUM(AG178:AG184)</f>
        <v>0</v>
      </c>
      <c r="AH177" s="857"/>
      <c r="AI177" s="857"/>
      <c r="AJ177" s="172">
        <f t="shared" ref="AJ177" si="604">SUM(AJ178:AJ184)</f>
        <v>0</v>
      </c>
      <c r="AK177" s="173">
        <f t="shared" ref="AK177" si="605">SUM(AK178:AK184)</f>
        <v>0</v>
      </c>
      <c r="AL177" s="41">
        <f t="shared" ref="AL177" si="606">SUM(AL178:AL184)</f>
        <v>0</v>
      </c>
      <c r="AM177" s="42">
        <f t="shared" ref="AM177" si="607">SUM(AM178:AM184)</f>
        <v>0</v>
      </c>
      <c r="AN177" s="42">
        <f t="shared" ref="AN177" si="608">SUM(AN178:AN184)</f>
        <v>0</v>
      </c>
      <c r="AO177" s="42">
        <f t="shared" ref="AO177" si="609">SUM(AO178:AO184)</f>
        <v>0</v>
      </c>
      <c r="AP177" s="42">
        <f t="shared" ref="AP177" si="610">SUM(AP178:AP184)</f>
        <v>0</v>
      </c>
      <c r="AQ177" s="42">
        <f t="shared" ref="AQ177" si="611">SUM(AQ178:AQ184)</f>
        <v>0</v>
      </c>
      <c r="AR177" s="43">
        <f t="shared" ref="AR177" si="612">SUM(AR178:AR184)</f>
        <v>0</v>
      </c>
      <c r="AS177" s="104">
        <f t="shared" ref="AS177" si="613">SUM(AS178:AS184)</f>
        <v>0</v>
      </c>
      <c r="AT177" s="42">
        <f t="shared" ref="AT177" si="614">SUM(AT178:AT184)</f>
        <v>0</v>
      </c>
      <c r="AU177" s="43">
        <f t="shared" ref="AU177" si="615">SUM(AU178:AU184)</f>
        <v>0</v>
      </c>
      <c r="AV177" s="104">
        <f t="shared" ref="AV177" si="616">SUM(AV178:AV184)</f>
        <v>0</v>
      </c>
      <c r="AW177" s="42">
        <f t="shared" ref="AW177" si="617">SUM(AW178:AW184)</f>
        <v>0</v>
      </c>
      <c r="AX177" s="42">
        <f t="shared" ref="AX177" si="618">SUM(AX178:AX184)</f>
        <v>0</v>
      </c>
      <c r="AY177" s="42">
        <f t="shared" ref="AY177" si="619">SUM(AY178:AY184)</f>
        <v>0</v>
      </c>
      <c r="AZ177" s="105">
        <f t="shared" ref="AZ177" si="620">SUM(AZ178:AZ184)</f>
        <v>0</v>
      </c>
      <c r="BA177" s="44" t="s">
        <v>1684</v>
      </c>
      <c r="BB177" s="44" t="s">
        <v>1685</v>
      </c>
      <c r="BC177" s="45" t="s">
        <v>1686</v>
      </c>
    </row>
    <row r="178" spans="1:55" ht="17.25" hidden="1" customHeight="1" x14ac:dyDescent="0.2">
      <c r="A178" s="961"/>
      <c r="B178" s="963" t="str">
        <f>VLOOKUP($D$9,'PROYECTOS REGISTRADOS'!$A$2:$D$82,4,0)</f>
        <v>Implementación del Plan de Medios en el Municipio Tocancipá, Cundinamarca, Centro Oriente</v>
      </c>
      <c r="C178" s="966" t="str">
        <f>VLOOKUP($D$9,'PROYECTOS REGISTRADOS'!$A$2:$D$82,3,0)</f>
        <v>2016-25817-0004</v>
      </c>
      <c r="D178" s="975"/>
      <c r="E178" s="978" t="str">
        <f>IF(D178=0,"0-0",(VLOOKUP(D178,'CONSOLIDADO PLAN DESARROLLO'!$EL$9:$ET$304,2,0)))</f>
        <v>0-0</v>
      </c>
      <c r="F178" s="972" t="str">
        <f>IF(D178=0,"0-0",(VLOOKUP(D178,'CONSOLIDADO PLAN DESARROLLO'!$EL$9:$ET$304,3,0)))</f>
        <v>0-0</v>
      </c>
      <c r="G178" s="999" t="str">
        <f>IF(D178=0,"0-0",(VLOOKUP(D178,'CONSOLIDADO PLAN DESARROLLO'!$EL$9:$ET$304,4,0)))</f>
        <v>0-0</v>
      </c>
      <c r="H178" s="981" t="str">
        <f>IF(D178=0,"0-0",(VLOOKUP(D178,'CONSOLIDADO PLAN DESARROLLO'!$EL$9:$ET$304,5,0)))</f>
        <v>0-0</v>
      </c>
      <c r="I178" s="984" t="str">
        <f>IF(D178=0,"0-0",(VLOOKUP(D178,'CONSOLIDADO PLAN DESARROLLO'!$EL$9:$ET$304,$R$3,0)))</f>
        <v>0-0</v>
      </c>
      <c r="J178" s="985"/>
      <c r="K178" s="1002"/>
      <c r="L178" s="995"/>
      <c r="M178" s="174"/>
      <c r="N178" s="175"/>
      <c r="O178" s="176"/>
      <c r="P178" s="46"/>
      <c r="Q178" s="47"/>
      <c r="R178" s="1017"/>
      <c r="S178" s="48"/>
      <c r="T178" s="895"/>
      <c r="U178" s="49"/>
      <c r="V178" s="895"/>
      <c r="W178" s="49"/>
      <c r="X178" s="895"/>
      <c r="Y178" s="49"/>
      <c r="Z178" s="895"/>
      <c r="AA178" s="49"/>
      <c r="AB178" s="895"/>
      <c r="AC178" s="49"/>
      <c r="AD178" s="895"/>
      <c r="AE178" s="49"/>
      <c r="AF178" s="895"/>
      <c r="AG178" s="50"/>
      <c r="AH178" s="858"/>
      <c r="AI178" s="858"/>
      <c r="AJ178" s="886">
        <f>+R178+T178+V178+X178+Z178+AB178+AD178+AF178</f>
        <v>0</v>
      </c>
      <c r="AK178" s="103">
        <f t="shared" ref="AK178:AK183" si="621">AC178+AE178+AG178+S178+U178+W178+Y178+AA178</f>
        <v>0</v>
      </c>
      <c r="AL178" s="51"/>
      <c r="AM178" s="52"/>
      <c r="AN178" s="52"/>
      <c r="AO178" s="52"/>
      <c r="AP178" s="52"/>
      <c r="AQ178" s="52"/>
      <c r="AR178" s="53">
        <f t="shared" ref="AR178:AR183" si="622">SUM(AL178:AQ178)</f>
        <v>0</v>
      </c>
      <c r="AS178" s="54"/>
      <c r="AT178" s="52"/>
      <c r="AU178" s="53">
        <f t="shared" ref="AU178:AU182" si="623">SUM(AS178:AT178)</f>
        <v>0</v>
      </c>
      <c r="AV178" s="54"/>
      <c r="AW178" s="52"/>
      <c r="AX178" s="52"/>
      <c r="AY178" s="52"/>
      <c r="AZ178" s="55"/>
      <c r="BA178" s="56"/>
      <c r="BB178" s="56"/>
      <c r="BC178" s="57"/>
    </row>
    <row r="179" spans="1:55" ht="17.25" hidden="1" customHeight="1" x14ac:dyDescent="0.2">
      <c r="A179" s="961"/>
      <c r="B179" s="963"/>
      <c r="C179" s="966"/>
      <c r="D179" s="975"/>
      <c r="E179" s="979"/>
      <c r="F179" s="972"/>
      <c r="G179" s="999"/>
      <c r="H179" s="981"/>
      <c r="I179" s="986"/>
      <c r="J179" s="987"/>
      <c r="K179" s="1002"/>
      <c r="L179" s="996"/>
      <c r="M179" s="174"/>
      <c r="N179" s="175"/>
      <c r="O179" s="176"/>
      <c r="P179" s="46"/>
      <c r="Q179" s="47"/>
      <c r="R179" s="1018"/>
      <c r="S179" s="48"/>
      <c r="T179" s="896"/>
      <c r="U179" s="49"/>
      <c r="V179" s="896"/>
      <c r="W179" s="49"/>
      <c r="X179" s="896"/>
      <c r="Y179" s="49"/>
      <c r="Z179" s="896"/>
      <c r="AA179" s="49"/>
      <c r="AB179" s="896"/>
      <c r="AC179" s="49"/>
      <c r="AD179" s="896"/>
      <c r="AE179" s="49"/>
      <c r="AF179" s="896"/>
      <c r="AG179" s="50"/>
      <c r="AH179" s="859"/>
      <c r="AI179" s="859"/>
      <c r="AJ179" s="887"/>
      <c r="AK179" s="103">
        <f t="shared" si="621"/>
        <v>0</v>
      </c>
      <c r="AL179" s="51"/>
      <c r="AM179" s="52"/>
      <c r="AN179" s="52"/>
      <c r="AO179" s="52"/>
      <c r="AP179" s="52"/>
      <c r="AQ179" s="52"/>
      <c r="AR179" s="53">
        <f t="shared" si="622"/>
        <v>0</v>
      </c>
      <c r="AS179" s="54"/>
      <c r="AT179" s="52"/>
      <c r="AU179" s="53">
        <f t="shared" si="623"/>
        <v>0</v>
      </c>
      <c r="AV179" s="54"/>
      <c r="AW179" s="52"/>
      <c r="AX179" s="52"/>
      <c r="AY179" s="52"/>
      <c r="AZ179" s="55"/>
      <c r="BA179" s="56"/>
      <c r="BB179" s="56"/>
      <c r="BC179" s="57"/>
    </row>
    <row r="180" spans="1:55" ht="17.25" hidden="1" customHeight="1" x14ac:dyDescent="0.2">
      <c r="A180" s="961"/>
      <c r="B180" s="963"/>
      <c r="C180" s="966"/>
      <c r="D180" s="975"/>
      <c r="E180" s="979"/>
      <c r="F180" s="972"/>
      <c r="G180" s="999"/>
      <c r="H180" s="981"/>
      <c r="I180" s="986"/>
      <c r="J180" s="987"/>
      <c r="K180" s="1002"/>
      <c r="L180" s="996"/>
      <c r="M180" s="174"/>
      <c r="N180" s="175"/>
      <c r="O180" s="176"/>
      <c r="P180" s="46"/>
      <c r="Q180" s="47"/>
      <c r="R180" s="1018"/>
      <c r="S180" s="48"/>
      <c r="T180" s="896"/>
      <c r="U180" s="49"/>
      <c r="V180" s="896"/>
      <c r="W180" s="49"/>
      <c r="X180" s="896"/>
      <c r="Y180" s="49"/>
      <c r="Z180" s="896"/>
      <c r="AA180" s="49"/>
      <c r="AB180" s="896"/>
      <c r="AC180" s="49"/>
      <c r="AD180" s="896"/>
      <c r="AE180" s="49"/>
      <c r="AF180" s="896"/>
      <c r="AG180" s="50"/>
      <c r="AH180" s="859"/>
      <c r="AI180" s="859"/>
      <c r="AJ180" s="887"/>
      <c r="AK180" s="103">
        <f t="shared" si="621"/>
        <v>0</v>
      </c>
      <c r="AL180" s="51"/>
      <c r="AM180" s="52"/>
      <c r="AN180" s="52"/>
      <c r="AO180" s="52"/>
      <c r="AP180" s="52"/>
      <c r="AQ180" s="52"/>
      <c r="AR180" s="53">
        <f t="shared" si="622"/>
        <v>0</v>
      </c>
      <c r="AS180" s="54"/>
      <c r="AT180" s="52"/>
      <c r="AU180" s="53">
        <f t="shared" si="623"/>
        <v>0</v>
      </c>
      <c r="AV180" s="54"/>
      <c r="AW180" s="52"/>
      <c r="AX180" s="52"/>
      <c r="AY180" s="52"/>
      <c r="AZ180" s="55"/>
      <c r="BA180" s="56"/>
      <c r="BB180" s="56"/>
      <c r="BC180" s="57"/>
    </row>
    <row r="181" spans="1:55" ht="17.25" hidden="1" customHeight="1" x14ac:dyDescent="0.2">
      <c r="A181" s="961"/>
      <c r="B181" s="963"/>
      <c r="C181" s="966"/>
      <c r="D181" s="975"/>
      <c r="E181" s="979"/>
      <c r="F181" s="972"/>
      <c r="G181" s="999"/>
      <c r="H181" s="981"/>
      <c r="I181" s="986"/>
      <c r="J181" s="987"/>
      <c r="K181" s="1002"/>
      <c r="L181" s="996"/>
      <c r="M181" s="174"/>
      <c r="N181" s="175"/>
      <c r="O181" s="176"/>
      <c r="P181" s="46"/>
      <c r="Q181" s="47"/>
      <c r="R181" s="1018"/>
      <c r="S181" s="48"/>
      <c r="T181" s="896"/>
      <c r="U181" s="49"/>
      <c r="V181" s="896"/>
      <c r="W181" s="49"/>
      <c r="X181" s="896"/>
      <c r="Y181" s="49"/>
      <c r="Z181" s="896"/>
      <c r="AA181" s="49"/>
      <c r="AB181" s="896"/>
      <c r="AC181" s="49"/>
      <c r="AD181" s="896"/>
      <c r="AE181" s="49"/>
      <c r="AF181" s="896"/>
      <c r="AG181" s="50"/>
      <c r="AH181" s="859"/>
      <c r="AI181" s="859"/>
      <c r="AJ181" s="887"/>
      <c r="AK181" s="103">
        <f t="shared" si="621"/>
        <v>0</v>
      </c>
      <c r="AL181" s="51"/>
      <c r="AM181" s="52"/>
      <c r="AN181" s="52"/>
      <c r="AO181" s="52"/>
      <c r="AP181" s="52"/>
      <c r="AQ181" s="52"/>
      <c r="AR181" s="53">
        <f t="shared" si="622"/>
        <v>0</v>
      </c>
      <c r="AS181" s="54"/>
      <c r="AT181" s="52"/>
      <c r="AU181" s="53">
        <f t="shared" si="623"/>
        <v>0</v>
      </c>
      <c r="AV181" s="54"/>
      <c r="AW181" s="52"/>
      <c r="AX181" s="52"/>
      <c r="AY181" s="52"/>
      <c r="AZ181" s="55"/>
      <c r="BA181" s="56"/>
      <c r="BB181" s="56"/>
      <c r="BC181" s="57"/>
    </row>
    <row r="182" spans="1:55" ht="17.25" hidden="1" customHeight="1" x14ac:dyDescent="0.2">
      <c r="A182" s="961"/>
      <c r="B182" s="963"/>
      <c r="C182" s="966"/>
      <c r="D182" s="975"/>
      <c r="E182" s="979"/>
      <c r="F182" s="972"/>
      <c r="G182" s="999"/>
      <c r="H182" s="981"/>
      <c r="I182" s="986"/>
      <c r="J182" s="987"/>
      <c r="K182" s="1002"/>
      <c r="L182" s="996"/>
      <c r="M182" s="174"/>
      <c r="N182" s="175"/>
      <c r="O182" s="176"/>
      <c r="P182" s="46"/>
      <c r="Q182" s="47"/>
      <c r="R182" s="1018"/>
      <c r="S182" s="48"/>
      <c r="T182" s="896"/>
      <c r="U182" s="49"/>
      <c r="V182" s="896"/>
      <c r="W182" s="49"/>
      <c r="X182" s="896"/>
      <c r="Y182" s="49"/>
      <c r="Z182" s="896"/>
      <c r="AA182" s="49"/>
      <c r="AB182" s="896"/>
      <c r="AC182" s="49"/>
      <c r="AD182" s="896"/>
      <c r="AE182" s="49"/>
      <c r="AF182" s="896"/>
      <c r="AG182" s="50"/>
      <c r="AH182" s="859"/>
      <c r="AI182" s="859"/>
      <c r="AJ182" s="887"/>
      <c r="AK182" s="103">
        <f t="shared" si="621"/>
        <v>0</v>
      </c>
      <c r="AL182" s="51"/>
      <c r="AM182" s="52"/>
      <c r="AN182" s="52"/>
      <c r="AO182" s="52"/>
      <c r="AP182" s="52"/>
      <c r="AQ182" s="52"/>
      <c r="AR182" s="53">
        <f t="shared" si="622"/>
        <v>0</v>
      </c>
      <c r="AS182" s="54"/>
      <c r="AT182" s="52"/>
      <c r="AU182" s="53">
        <f t="shared" si="623"/>
        <v>0</v>
      </c>
      <c r="AV182" s="54"/>
      <c r="AW182" s="52"/>
      <c r="AX182" s="52"/>
      <c r="AY182" s="52"/>
      <c r="AZ182" s="55"/>
      <c r="BA182" s="56"/>
      <c r="BB182" s="56"/>
      <c r="BC182" s="57"/>
    </row>
    <row r="183" spans="1:55" ht="17.25" hidden="1" customHeight="1" x14ac:dyDescent="0.2">
      <c r="A183" s="961"/>
      <c r="B183" s="964"/>
      <c r="C183" s="967"/>
      <c r="D183" s="976"/>
      <c r="E183" s="979"/>
      <c r="F183" s="973"/>
      <c r="G183" s="1000"/>
      <c r="H183" s="982"/>
      <c r="I183" s="986"/>
      <c r="J183" s="987"/>
      <c r="K183" s="1003"/>
      <c r="L183" s="996"/>
      <c r="M183" s="177"/>
      <c r="N183" s="178"/>
      <c r="O183" s="179"/>
      <c r="P183" s="106"/>
      <c r="Q183" s="107"/>
      <c r="R183" s="1018"/>
      <c r="S183" s="108"/>
      <c r="T183" s="896"/>
      <c r="U183" s="109"/>
      <c r="V183" s="896"/>
      <c r="W183" s="109"/>
      <c r="X183" s="896"/>
      <c r="Y183" s="109"/>
      <c r="Z183" s="896"/>
      <c r="AA183" s="109"/>
      <c r="AB183" s="896"/>
      <c r="AC183" s="109"/>
      <c r="AD183" s="896"/>
      <c r="AE183" s="109"/>
      <c r="AF183" s="896"/>
      <c r="AG183" s="110"/>
      <c r="AH183" s="859"/>
      <c r="AI183" s="859"/>
      <c r="AJ183" s="888"/>
      <c r="AK183" s="103">
        <f t="shared" si="621"/>
        <v>0</v>
      </c>
      <c r="AL183" s="111"/>
      <c r="AM183" s="112"/>
      <c r="AN183" s="112"/>
      <c r="AO183" s="112"/>
      <c r="AP183" s="112"/>
      <c r="AQ183" s="112"/>
      <c r="AR183" s="53">
        <f t="shared" si="622"/>
        <v>0</v>
      </c>
      <c r="AS183" s="113"/>
      <c r="AT183" s="112"/>
      <c r="AU183" s="53">
        <f>SUM(AS183:AT183)</f>
        <v>0</v>
      </c>
      <c r="AV183" s="113"/>
      <c r="AW183" s="112"/>
      <c r="AX183" s="112"/>
      <c r="AY183" s="112"/>
      <c r="AZ183" s="114"/>
      <c r="BA183" s="115"/>
      <c r="BB183" s="115"/>
      <c r="BC183" s="116"/>
    </row>
    <row r="184" spans="1:55" ht="9.9499999999999993" hidden="1" customHeight="1" thickBot="1" x14ac:dyDescent="0.25">
      <c r="A184" s="962"/>
      <c r="B184" s="965"/>
      <c r="C184" s="968"/>
      <c r="D184" s="977"/>
      <c r="E184" s="980"/>
      <c r="F184" s="974"/>
      <c r="G184" s="1001"/>
      <c r="H184" s="983"/>
      <c r="I184" s="988"/>
      <c r="J184" s="989"/>
      <c r="K184" s="1004"/>
      <c r="L184" s="997"/>
      <c r="M184" s="180"/>
      <c r="N184" s="181"/>
      <c r="O184" s="182"/>
      <c r="P184" s="117"/>
      <c r="Q184" s="117"/>
      <c r="R184" s="1019"/>
      <c r="S184" s="183"/>
      <c r="T184" s="897"/>
      <c r="U184" s="184"/>
      <c r="V184" s="897"/>
      <c r="W184" s="184"/>
      <c r="X184" s="897"/>
      <c r="Y184" s="184"/>
      <c r="Z184" s="897"/>
      <c r="AA184" s="184"/>
      <c r="AB184" s="897"/>
      <c r="AC184" s="184"/>
      <c r="AD184" s="897"/>
      <c r="AE184" s="184"/>
      <c r="AF184" s="897"/>
      <c r="AG184" s="185"/>
      <c r="AH184" s="860"/>
      <c r="AI184" s="860"/>
      <c r="AJ184" s="118"/>
      <c r="AK184" s="119"/>
      <c r="AL184" s="186"/>
      <c r="AM184" s="187"/>
      <c r="AN184" s="187"/>
      <c r="AO184" s="187"/>
      <c r="AP184" s="187"/>
      <c r="AQ184" s="187"/>
      <c r="AR184" s="120"/>
      <c r="AS184" s="188"/>
      <c r="AT184" s="187"/>
      <c r="AU184" s="120"/>
      <c r="AV184" s="188"/>
      <c r="AW184" s="187"/>
      <c r="AX184" s="187"/>
      <c r="AY184" s="187"/>
      <c r="AZ184" s="189"/>
      <c r="BA184" s="190"/>
      <c r="BB184" s="190"/>
      <c r="BC184" s="191"/>
    </row>
    <row r="185" spans="1:55" ht="6" hidden="1" customHeight="1" x14ac:dyDescent="0.2">
      <c r="A185" s="156"/>
      <c r="B185" s="192"/>
      <c r="C185" s="192"/>
      <c r="D185" s="192"/>
      <c r="E185" s="192"/>
      <c r="F185" s="192"/>
      <c r="G185" s="192"/>
      <c r="H185" s="192"/>
      <c r="I185" s="998"/>
      <c r="J185" s="998"/>
      <c r="K185" s="192"/>
      <c r="L185" s="192"/>
      <c r="M185" s="192"/>
      <c r="N185" s="192"/>
      <c r="O185" s="192"/>
      <c r="P185" s="192"/>
      <c r="Q185" s="192"/>
      <c r="R185" s="192"/>
      <c r="S185" s="192"/>
      <c r="T185" s="192"/>
      <c r="U185" s="192"/>
      <c r="V185" s="192"/>
      <c r="W185" s="192"/>
      <c r="X185" s="192"/>
      <c r="Y185" s="192"/>
      <c r="Z185" s="192"/>
      <c r="AA185" s="192"/>
      <c r="AB185" s="192"/>
      <c r="AC185" s="192"/>
      <c r="AD185" s="192"/>
      <c r="AE185" s="192"/>
      <c r="AF185" s="192"/>
      <c r="AG185" s="192"/>
      <c r="AH185" s="192"/>
      <c r="AI185" s="192"/>
      <c r="AJ185" s="192"/>
      <c r="AK185" s="193"/>
      <c r="AL185" s="193"/>
      <c r="AM185" s="193"/>
      <c r="AN185" s="193"/>
      <c r="AO185" s="193"/>
      <c r="AP185" s="193"/>
      <c r="AQ185" s="194"/>
      <c r="AR185" s="193"/>
      <c r="AS185" s="193"/>
      <c r="AT185" s="193"/>
      <c r="AU185" s="193"/>
      <c r="AV185" s="193"/>
      <c r="AW185" s="193"/>
      <c r="AX185" s="193"/>
      <c r="AY185" s="193"/>
      <c r="AZ185" s="193"/>
      <c r="BA185" s="193"/>
      <c r="BB185" s="193"/>
      <c r="BC185" s="156"/>
    </row>
    <row r="186" spans="1:55" ht="72" hidden="1" customHeight="1" x14ac:dyDescent="0.2">
      <c r="A186" s="960">
        <v>20</v>
      </c>
      <c r="B186" s="161" t="s">
        <v>1704</v>
      </c>
      <c r="C186" s="162" t="s">
        <v>1705</v>
      </c>
      <c r="D186" s="163" t="s">
        <v>21</v>
      </c>
      <c r="E186" s="163" t="s">
        <v>1890</v>
      </c>
      <c r="F186" s="162" t="s">
        <v>1706</v>
      </c>
      <c r="G186" s="164" t="s">
        <v>1678</v>
      </c>
      <c r="H186" s="164" t="s">
        <v>1679</v>
      </c>
      <c r="I186" s="165" t="s">
        <v>1906</v>
      </c>
      <c r="J186" s="166">
        <f>+$N$3</f>
        <v>2019</v>
      </c>
      <c r="K186" s="164" t="s">
        <v>1923</v>
      </c>
      <c r="L186" s="165" t="s">
        <v>1924</v>
      </c>
      <c r="M186" s="162" t="s">
        <v>1707</v>
      </c>
      <c r="N186" s="162" t="s">
        <v>1708</v>
      </c>
      <c r="O186" s="162" t="s">
        <v>1709</v>
      </c>
      <c r="P186" s="162" t="s">
        <v>1710</v>
      </c>
      <c r="Q186" s="162" t="s">
        <v>1711</v>
      </c>
      <c r="R186" s="167">
        <f t="shared" ref="R186" si="624">SUM(R187:R193)</f>
        <v>0</v>
      </c>
      <c r="S186" s="168">
        <f t="shared" ref="S186" si="625">SUM(S187:S193)</f>
        <v>0</v>
      </c>
      <c r="T186" s="169">
        <f t="shared" ref="T186" si="626">SUM(T187:T193)</f>
        <v>0</v>
      </c>
      <c r="U186" s="170">
        <f t="shared" ref="U186" si="627">SUM(U187:U193)</f>
        <v>0</v>
      </c>
      <c r="V186" s="169">
        <f t="shared" ref="V186" si="628">SUM(V187:V193)</f>
        <v>0</v>
      </c>
      <c r="W186" s="170">
        <f t="shared" ref="W186" si="629">SUM(W187:W193)</f>
        <v>0</v>
      </c>
      <c r="X186" s="169">
        <f t="shared" ref="X186" si="630">SUM(X187:X193)</f>
        <v>0</v>
      </c>
      <c r="Y186" s="170">
        <f t="shared" ref="Y186" si="631">SUM(Y187:Y193)</f>
        <v>0</v>
      </c>
      <c r="Z186" s="169">
        <f t="shared" ref="Z186" si="632">SUM(Z187:Z193)</f>
        <v>0</v>
      </c>
      <c r="AA186" s="170">
        <f t="shared" ref="AA186" si="633">SUM(AA187:AA193)</f>
        <v>0</v>
      </c>
      <c r="AB186" s="169">
        <f t="shared" ref="AB186" si="634">SUM(AB187:AB193)</f>
        <v>0</v>
      </c>
      <c r="AC186" s="170">
        <f t="shared" ref="AC186" si="635">SUM(AC187:AC193)</f>
        <v>0</v>
      </c>
      <c r="AD186" s="169">
        <f t="shared" ref="AD186" si="636">SUM(AD187:AD193)</f>
        <v>0</v>
      </c>
      <c r="AE186" s="170">
        <f t="shared" ref="AE186" si="637">SUM(AE187:AE193)</f>
        <v>0</v>
      </c>
      <c r="AF186" s="169">
        <f t="shared" ref="AF186" si="638">SUM(AF187:AF193)</f>
        <v>0</v>
      </c>
      <c r="AG186" s="171">
        <f t="shared" ref="AG186" si="639">SUM(AG187:AG193)</f>
        <v>0</v>
      </c>
      <c r="AH186" s="857"/>
      <c r="AI186" s="857"/>
      <c r="AJ186" s="172">
        <f t="shared" ref="AJ186" si="640">SUM(AJ187:AJ193)</f>
        <v>0</v>
      </c>
      <c r="AK186" s="173">
        <f t="shared" ref="AK186" si="641">SUM(AK187:AK193)</f>
        <v>0</v>
      </c>
      <c r="AL186" s="41">
        <f t="shared" ref="AL186" si="642">SUM(AL187:AL193)</f>
        <v>0</v>
      </c>
      <c r="AM186" s="42">
        <f t="shared" ref="AM186" si="643">SUM(AM187:AM193)</f>
        <v>0</v>
      </c>
      <c r="AN186" s="42">
        <f t="shared" ref="AN186" si="644">SUM(AN187:AN193)</f>
        <v>0</v>
      </c>
      <c r="AO186" s="42">
        <f t="shared" ref="AO186" si="645">SUM(AO187:AO193)</f>
        <v>0</v>
      </c>
      <c r="AP186" s="42">
        <f t="shared" ref="AP186" si="646">SUM(AP187:AP193)</f>
        <v>0</v>
      </c>
      <c r="AQ186" s="42">
        <f t="shared" ref="AQ186" si="647">SUM(AQ187:AQ193)</f>
        <v>0</v>
      </c>
      <c r="AR186" s="43">
        <f t="shared" ref="AR186" si="648">SUM(AR187:AR193)</f>
        <v>0</v>
      </c>
      <c r="AS186" s="104">
        <f t="shared" ref="AS186" si="649">SUM(AS187:AS193)</f>
        <v>0</v>
      </c>
      <c r="AT186" s="42">
        <f t="shared" ref="AT186" si="650">SUM(AT187:AT193)</f>
        <v>0</v>
      </c>
      <c r="AU186" s="43">
        <f t="shared" ref="AU186" si="651">SUM(AU187:AU193)</f>
        <v>0</v>
      </c>
      <c r="AV186" s="104">
        <f t="shared" ref="AV186" si="652">SUM(AV187:AV193)</f>
        <v>0</v>
      </c>
      <c r="AW186" s="42">
        <f t="shared" ref="AW186" si="653">SUM(AW187:AW193)</f>
        <v>0</v>
      </c>
      <c r="AX186" s="42">
        <f t="shared" ref="AX186" si="654">SUM(AX187:AX193)</f>
        <v>0</v>
      </c>
      <c r="AY186" s="42">
        <f t="shared" ref="AY186" si="655">SUM(AY187:AY193)</f>
        <v>0</v>
      </c>
      <c r="AZ186" s="105">
        <f t="shared" ref="AZ186" si="656">SUM(AZ187:AZ193)</f>
        <v>0</v>
      </c>
      <c r="BA186" s="44" t="s">
        <v>1684</v>
      </c>
      <c r="BB186" s="44" t="s">
        <v>1685</v>
      </c>
      <c r="BC186" s="45" t="s">
        <v>1686</v>
      </c>
    </row>
    <row r="187" spans="1:55" ht="17.25" hidden="1" customHeight="1" x14ac:dyDescent="0.2">
      <c r="A187" s="961"/>
      <c r="B187" s="963" t="str">
        <f>VLOOKUP($D$9,'PROYECTOS REGISTRADOS'!$A$2:$D$82,4,0)</f>
        <v>Implementación del Plan de Medios en el Municipio Tocancipá, Cundinamarca, Centro Oriente</v>
      </c>
      <c r="C187" s="966" t="str">
        <f>VLOOKUP($D$9,'PROYECTOS REGISTRADOS'!$A$2:$D$82,3,0)</f>
        <v>2016-25817-0004</v>
      </c>
      <c r="D187" s="975"/>
      <c r="E187" s="978" t="str">
        <f>IF(D187=0,"0-0",(VLOOKUP(D187,'CONSOLIDADO PLAN DESARROLLO'!$EL$9:$ET$304,2,0)))</f>
        <v>0-0</v>
      </c>
      <c r="F187" s="972" t="str">
        <f>IF(D187=0,"0-0",(VLOOKUP(D187,'CONSOLIDADO PLAN DESARROLLO'!$EL$9:$ET$304,3,0)))</f>
        <v>0-0</v>
      </c>
      <c r="G187" s="999" t="str">
        <f>IF(D187=0,"0-0",(VLOOKUP(D187,'CONSOLIDADO PLAN DESARROLLO'!$EL$9:$ET$304,4,0)))</f>
        <v>0-0</v>
      </c>
      <c r="H187" s="981" t="str">
        <f>IF(D187=0,"0-0",(VLOOKUP(D187,'CONSOLIDADO PLAN DESARROLLO'!$EL$9:$ET$304,5,0)))</f>
        <v>0-0</v>
      </c>
      <c r="I187" s="984" t="str">
        <f>IF(D187=0,"0-0",(VLOOKUP(D187,'CONSOLIDADO PLAN DESARROLLO'!$EL$9:$ET$304,$R$3,0)))</f>
        <v>0-0</v>
      </c>
      <c r="J187" s="985"/>
      <c r="K187" s="1002"/>
      <c r="L187" s="995"/>
      <c r="M187" s="174"/>
      <c r="N187" s="175"/>
      <c r="O187" s="176"/>
      <c r="P187" s="46"/>
      <c r="Q187" s="47"/>
      <c r="R187" s="1017"/>
      <c r="S187" s="48"/>
      <c r="T187" s="895"/>
      <c r="U187" s="49"/>
      <c r="V187" s="895"/>
      <c r="W187" s="49"/>
      <c r="X187" s="895"/>
      <c r="Y187" s="49"/>
      <c r="Z187" s="895"/>
      <c r="AA187" s="49"/>
      <c r="AB187" s="895"/>
      <c r="AC187" s="49"/>
      <c r="AD187" s="895"/>
      <c r="AE187" s="49"/>
      <c r="AF187" s="895"/>
      <c r="AG187" s="50"/>
      <c r="AH187" s="858"/>
      <c r="AI187" s="858"/>
      <c r="AJ187" s="886">
        <f>+R187+T187+V187+X187+Z187+AB187+AD187+AF187</f>
        <v>0</v>
      </c>
      <c r="AK187" s="103">
        <f t="shared" ref="AK187:AK192" si="657">AC187+AE187+AG187+S187+U187+W187+Y187+AA187</f>
        <v>0</v>
      </c>
      <c r="AL187" s="51"/>
      <c r="AM187" s="52"/>
      <c r="AN187" s="52"/>
      <c r="AO187" s="52"/>
      <c r="AP187" s="52"/>
      <c r="AQ187" s="52"/>
      <c r="AR187" s="53">
        <f t="shared" ref="AR187:AR192" si="658">SUM(AL187:AQ187)</f>
        <v>0</v>
      </c>
      <c r="AS187" s="54"/>
      <c r="AT187" s="52"/>
      <c r="AU187" s="53">
        <f t="shared" ref="AU187:AU191" si="659">SUM(AS187:AT187)</f>
        <v>0</v>
      </c>
      <c r="AV187" s="54"/>
      <c r="AW187" s="52"/>
      <c r="AX187" s="52"/>
      <c r="AY187" s="52"/>
      <c r="AZ187" s="55"/>
      <c r="BA187" s="56"/>
      <c r="BB187" s="56"/>
      <c r="BC187" s="57"/>
    </row>
    <row r="188" spans="1:55" ht="17.25" hidden="1" customHeight="1" x14ac:dyDescent="0.2">
      <c r="A188" s="961"/>
      <c r="B188" s="963"/>
      <c r="C188" s="966"/>
      <c r="D188" s="975"/>
      <c r="E188" s="979"/>
      <c r="F188" s="972"/>
      <c r="G188" s="999"/>
      <c r="H188" s="981"/>
      <c r="I188" s="986"/>
      <c r="J188" s="987"/>
      <c r="K188" s="1002"/>
      <c r="L188" s="996"/>
      <c r="M188" s="174"/>
      <c r="N188" s="175"/>
      <c r="O188" s="176"/>
      <c r="P188" s="46"/>
      <c r="Q188" s="47"/>
      <c r="R188" s="1018"/>
      <c r="S188" s="48"/>
      <c r="T188" s="896"/>
      <c r="U188" s="49"/>
      <c r="V188" s="896"/>
      <c r="W188" s="49"/>
      <c r="X188" s="896"/>
      <c r="Y188" s="49"/>
      <c r="Z188" s="896"/>
      <c r="AA188" s="49"/>
      <c r="AB188" s="896"/>
      <c r="AC188" s="49"/>
      <c r="AD188" s="896"/>
      <c r="AE188" s="49"/>
      <c r="AF188" s="896"/>
      <c r="AG188" s="50"/>
      <c r="AH188" s="859"/>
      <c r="AI188" s="859"/>
      <c r="AJ188" s="887"/>
      <c r="AK188" s="103">
        <f t="shared" si="657"/>
        <v>0</v>
      </c>
      <c r="AL188" s="51"/>
      <c r="AM188" s="52"/>
      <c r="AN188" s="52"/>
      <c r="AO188" s="52"/>
      <c r="AP188" s="52"/>
      <c r="AQ188" s="52"/>
      <c r="AR188" s="53">
        <f t="shared" si="658"/>
        <v>0</v>
      </c>
      <c r="AS188" s="54"/>
      <c r="AT188" s="52"/>
      <c r="AU188" s="53">
        <f t="shared" si="659"/>
        <v>0</v>
      </c>
      <c r="AV188" s="54"/>
      <c r="AW188" s="52"/>
      <c r="AX188" s="52"/>
      <c r="AY188" s="52"/>
      <c r="AZ188" s="55"/>
      <c r="BA188" s="56"/>
      <c r="BB188" s="56"/>
      <c r="BC188" s="57"/>
    </row>
    <row r="189" spans="1:55" ht="17.25" hidden="1" customHeight="1" x14ac:dyDescent="0.2">
      <c r="A189" s="961"/>
      <c r="B189" s="963"/>
      <c r="C189" s="966"/>
      <c r="D189" s="975"/>
      <c r="E189" s="979"/>
      <c r="F189" s="972"/>
      <c r="G189" s="999"/>
      <c r="H189" s="981"/>
      <c r="I189" s="986"/>
      <c r="J189" s="987"/>
      <c r="K189" s="1002"/>
      <c r="L189" s="996"/>
      <c r="M189" s="174"/>
      <c r="N189" s="175"/>
      <c r="O189" s="176"/>
      <c r="P189" s="46"/>
      <c r="Q189" s="47"/>
      <c r="R189" s="1018"/>
      <c r="S189" s="48"/>
      <c r="T189" s="896"/>
      <c r="U189" s="49"/>
      <c r="V189" s="896"/>
      <c r="W189" s="49"/>
      <c r="X189" s="896"/>
      <c r="Y189" s="49"/>
      <c r="Z189" s="896"/>
      <c r="AA189" s="49"/>
      <c r="AB189" s="896"/>
      <c r="AC189" s="49"/>
      <c r="AD189" s="896"/>
      <c r="AE189" s="49"/>
      <c r="AF189" s="896"/>
      <c r="AG189" s="50"/>
      <c r="AH189" s="859"/>
      <c r="AI189" s="859"/>
      <c r="AJ189" s="887"/>
      <c r="AK189" s="103">
        <f t="shared" si="657"/>
        <v>0</v>
      </c>
      <c r="AL189" s="51"/>
      <c r="AM189" s="52"/>
      <c r="AN189" s="52"/>
      <c r="AO189" s="52"/>
      <c r="AP189" s="52"/>
      <c r="AQ189" s="52"/>
      <c r="AR189" s="53">
        <f t="shared" si="658"/>
        <v>0</v>
      </c>
      <c r="AS189" s="54"/>
      <c r="AT189" s="52"/>
      <c r="AU189" s="53">
        <f t="shared" si="659"/>
        <v>0</v>
      </c>
      <c r="AV189" s="54"/>
      <c r="AW189" s="52"/>
      <c r="AX189" s="52"/>
      <c r="AY189" s="52"/>
      <c r="AZ189" s="55"/>
      <c r="BA189" s="56"/>
      <c r="BB189" s="56"/>
      <c r="BC189" s="57"/>
    </row>
    <row r="190" spans="1:55" ht="17.25" hidden="1" customHeight="1" x14ac:dyDescent="0.2">
      <c r="A190" s="961"/>
      <c r="B190" s="963"/>
      <c r="C190" s="966"/>
      <c r="D190" s="975"/>
      <c r="E190" s="979"/>
      <c r="F190" s="972"/>
      <c r="G190" s="999"/>
      <c r="H190" s="981"/>
      <c r="I190" s="986"/>
      <c r="J190" s="987"/>
      <c r="K190" s="1002"/>
      <c r="L190" s="996"/>
      <c r="M190" s="174"/>
      <c r="N190" s="175"/>
      <c r="O190" s="176"/>
      <c r="P190" s="46"/>
      <c r="Q190" s="47"/>
      <c r="R190" s="1018"/>
      <c r="S190" s="48"/>
      <c r="T190" s="896"/>
      <c r="U190" s="49"/>
      <c r="V190" s="896"/>
      <c r="W190" s="49"/>
      <c r="X190" s="896"/>
      <c r="Y190" s="49"/>
      <c r="Z190" s="896"/>
      <c r="AA190" s="49"/>
      <c r="AB190" s="896"/>
      <c r="AC190" s="49"/>
      <c r="AD190" s="896"/>
      <c r="AE190" s="49"/>
      <c r="AF190" s="896"/>
      <c r="AG190" s="50"/>
      <c r="AH190" s="859"/>
      <c r="AI190" s="859"/>
      <c r="AJ190" s="887"/>
      <c r="AK190" s="103">
        <f t="shared" si="657"/>
        <v>0</v>
      </c>
      <c r="AL190" s="51"/>
      <c r="AM190" s="52"/>
      <c r="AN190" s="52"/>
      <c r="AO190" s="52"/>
      <c r="AP190" s="52"/>
      <c r="AQ190" s="52"/>
      <c r="AR190" s="53">
        <f t="shared" si="658"/>
        <v>0</v>
      </c>
      <c r="AS190" s="54"/>
      <c r="AT190" s="52"/>
      <c r="AU190" s="53">
        <f t="shared" si="659"/>
        <v>0</v>
      </c>
      <c r="AV190" s="54"/>
      <c r="AW190" s="52"/>
      <c r="AX190" s="52"/>
      <c r="AY190" s="52"/>
      <c r="AZ190" s="55"/>
      <c r="BA190" s="56"/>
      <c r="BB190" s="56"/>
      <c r="BC190" s="57"/>
    </row>
    <row r="191" spans="1:55" ht="17.25" hidden="1" customHeight="1" x14ac:dyDescent="0.2">
      <c r="A191" s="961"/>
      <c r="B191" s="963"/>
      <c r="C191" s="966"/>
      <c r="D191" s="975"/>
      <c r="E191" s="979"/>
      <c r="F191" s="972"/>
      <c r="G191" s="999"/>
      <c r="H191" s="981"/>
      <c r="I191" s="986"/>
      <c r="J191" s="987"/>
      <c r="K191" s="1002"/>
      <c r="L191" s="996"/>
      <c r="M191" s="174"/>
      <c r="N191" s="175"/>
      <c r="O191" s="176"/>
      <c r="P191" s="46"/>
      <c r="Q191" s="47"/>
      <c r="R191" s="1018"/>
      <c r="S191" s="48"/>
      <c r="T191" s="896"/>
      <c r="U191" s="49"/>
      <c r="V191" s="896"/>
      <c r="W191" s="49"/>
      <c r="X191" s="896"/>
      <c r="Y191" s="49"/>
      <c r="Z191" s="896"/>
      <c r="AA191" s="49"/>
      <c r="AB191" s="896"/>
      <c r="AC191" s="49"/>
      <c r="AD191" s="896"/>
      <c r="AE191" s="49"/>
      <c r="AF191" s="896"/>
      <c r="AG191" s="50"/>
      <c r="AH191" s="859"/>
      <c r="AI191" s="859"/>
      <c r="AJ191" s="887"/>
      <c r="AK191" s="103">
        <f t="shared" si="657"/>
        <v>0</v>
      </c>
      <c r="AL191" s="51"/>
      <c r="AM191" s="52"/>
      <c r="AN191" s="52"/>
      <c r="AO191" s="52"/>
      <c r="AP191" s="52"/>
      <c r="AQ191" s="52"/>
      <c r="AR191" s="53">
        <f t="shared" si="658"/>
        <v>0</v>
      </c>
      <c r="AS191" s="54"/>
      <c r="AT191" s="52"/>
      <c r="AU191" s="53">
        <f t="shared" si="659"/>
        <v>0</v>
      </c>
      <c r="AV191" s="54"/>
      <c r="AW191" s="52"/>
      <c r="AX191" s="52"/>
      <c r="AY191" s="52"/>
      <c r="AZ191" s="55"/>
      <c r="BA191" s="56"/>
      <c r="BB191" s="56"/>
      <c r="BC191" s="57"/>
    </row>
    <row r="192" spans="1:55" ht="17.25" hidden="1" customHeight="1" x14ac:dyDescent="0.2">
      <c r="A192" s="961"/>
      <c r="B192" s="964"/>
      <c r="C192" s="967"/>
      <c r="D192" s="976"/>
      <c r="E192" s="979"/>
      <c r="F192" s="973"/>
      <c r="G192" s="1000"/>
      <c r="H192" s="982"/>
      <c r="I192" s="986"/>
      <c r="J192" s="987"/>
      <c r="K192" s="1003"/>
      <c r="L192" s="996"/>
      <c r="M192" s="177"/>
      <c r="N192" s="178"/>
      <c r="O192" s="179"/>
      <c r="P192" s="106"/>
      <c r="Q192" s="107"/>
      <c r="R192" s="1018"/>
      <c r="S192" s="108"/>
      <c r="T192" s="896"/>
      <c r="U192" s="109"/>
      <c r="V192" s="896"/>
      <c r="W192" s="109"/>
      <c r="X192" s="896"/>
      <c r="Y192" s="109"/>
      <c r="Z192" s="896"/>
      <c r="AA192" s="109"/>
      <c r="AB192" s="896"/>
      <c r="AC192" s="109"/>
      <c r="AD192" s="896"/>
      <c r="AE192" s="109"/>
      <c r="AF192" s="896"/>
      <c r="AG192" s="110"/>
      <c r="AH192" s="859"/>
      <c r="AI192" s="859"/>
      <c r="AJ192" s="888"/>
      <c r="AK192" s="103">
        <f t="shared" si="657"/>
        <v>0</v>
      </c>
      <c r="AL192" s="111"/>
      <c r="AM192" s="112"/>
      <c r="AN192" s="112"/>
      <c r="AO192" s="112"/>
      <c r="AP192" s="112"/>
      <c r="AQ192" s="112"/>
      <c r="AR192" s="53">
        <f t="shared" si="658"/>
        <v>0</v>
      </c>
      <c r="AS192" s="113"/>
      <c r="AT192" s="112"/>
      <c r="AU192" s="53">
        <f>SUM(AS192:AT192)</f>
        <v>0</v>
      </c>
      <c r="AV192" s="113"/>
      <c r="AW192" s="112"/>
      <c r="AX192" s="112"/>
      <c r="AY192" s="112"/>
      <c r="AZ192" s="114"/>
      <c r="BA192" s="115"/>
      <c r="BB192" s="115"/>
      <c r="BC192" s="116"/>
    </row>
    <row r="193" spans="1:55" ht="9.9499999999999993" hidden="1" customHeight="1" thickBot="1" x14ac:dyDescent="0.25">
      <c r="A193" s="962"/>
      <c r="B193" s="965"/>
      <c r="C193" s="968"/>
      <c r="D193" s="977"/>
      <c r="E193" s="980"/>
      <c r="F193" s="974"/>
      <c r="G193" s="1001"/>
      <c r="H193" s="983"/>
      <c r="I193" s="988"/>
      <c r="J193" s="989"/>
      <c r="K193" s="1004"/>
      <c r="L193" s="997"/>
      <c r="M193" s="180"/>
      <c r="N193" s="181"/>
      <c r="O193" s="182"/>
      <c r="P193" s="117"/>
      <c r="Q193" s="117"/>
      <c r="R193" s="1019"/>
      <c r="S193" s="183"/>
      <c r="T193" s="897"/>
      <c r="U193" s="184"/>
      <c r="V193" s="897"/>
      <c r="W193" s="184"/>
      <c r="X193" s="897"/>
      <c r="Y193" s="184"/>
      <c r="Z193" s="897"/>
      <c r="AA193" s="184"/>
      <c r="AB193" s="897"/>
      <c r="AC193" s="184"/>
      <c r="AD193" s="897"/>
      <c r="AE193" s="184"/>
      <c r="AF193" s="897"/>
      <c r="AG193" s="185"/>
      <c r="AH193" s="860"/>
      <c r="AI193" s="860"/>
      <c r="AJ193" s="118"/>
      <c r="AK193" s="119"/>
      <c r="AL193" s="186"/>
      <c r="AM193" s="187"/>
      <c r="AN193" s="187"/>
      <c r="AO193" s="187"/>
      <c r="AP193" s="187"/>
      <c r="AQ193" s="187"/>
      <c r="AR193" s="120"/>
      <c r="AS193" s="188"/>
      <c r="AT193" s="187"/>
      <c r="AU193" s="120"/>
      <c r="AV193" s="188"/>
      <c r="AW193" s="187"/>
      <c r="AX193" s="187"/>
      <c r="AY193" s="187"/>
      <c r="AZ193" s="189"/>
      <c r="BA193" s="190"/>
      <c r="BB193" s="190"/>
      <c r="BC193" s="191"/>
    </row>
    <row r="194" spans="1:55" ht="6" hidden="1" customHeight="1" x14ac:dyDescent="0.2">
      <c r="A194" s="156"/>
      <c r="B194" s="192"/>
      <c r="C194" s="192"/>
      <c r="D194" s="192"/>
      <c r="E194" s="192"/>
      <c r="F194" s="192"/>
      <c r="G194" s="192"/>
      <c r="H194" s="192"/>
      <c r="I194" s="998"/>
      <c r="J194" s="998"/>
      <c r="K194" s="192"/>
      <c r="L194" s="192"/>
      <c r="M194" s="192"/>
      <c r="N194" s="192"/>
      <c r="O194" s="192"/>
      <c r="P194" s="192"/>
      <c r="Q194" s="192"/>
      <c r="R194" s="192"/>
      <c r="S194" s="192"/>
      <c r="T194" s="192"/>
      <c r="U194" s="192"/>
      <c r="V194" s="192"/>
      <c r="W194" s="192"/>
      <c r="X194" s="192"/>
      <c r="Y194" s="192"/>
      <c r="Z194" s="192"/>
      <c r="AA194" s="192"/>
      <c r="AB194" s="192"/>
      <c r="AC194" s="192"/>
      <c r="AD194" s="192"/>
      <c r="AE194" s="192"/>
      <c r="AF194" s="192"/>
      <c r="AG194" s="192"/>
      <c r="AH194" s="192"/>
      <c r="AI194" s="192"/>
      <c r="AJ194" s="192"/>
      <c r="AK194" s="193"/>
      <c r="AL194" s="193"/>
      <c r="AM194" s="193"/>
      <c r="AN194" s="193"/>
      <c r="AO194" s="193"/>
      <c r="AP194" s="193"/>
      <c r="AQ194" s="194"/>
      <c r="AR194" s="193"/>
      <c r="AS194" s="193"/>
      <c r="AT194" s="193"/>
      <c r="AU194" s="193"/>
      <c r="AV194" s="193"/>
      <c r="AW194" s="193"/>
      <c r="AX194" s="193"/>
      <c r="AY194" s="193"/>
      <c r="AZ194" s="193"/>
      <c r="BA194" s="193"/>
      <c r="BB194" s="193"/>
      <c r="BC194" s="156"/>
    </row>
    <row r="195" spans="1:55" ht="72" hidden="1" customHeight="1" x14ac:dyDescent="0.2">
      <c r="A195" s="960">
        <v>21</v>
      </c>
      <c r="B195" s="161" t="s">
        <v>1704</v>
      </c>
      <c r="C195" s="162" t="s">
        <v>1705</v>
      </c>
      <c r="D195" s="163" t="s">
        <v>21</v>
      </c>
      <c r="E195" s="163" t="s">
        <v>1890</v>
      </c>
      <c r="F195" s="162" t="s">
        <v>1706</v>
      </c>
      <c r="G195" s="164" t="s">
        <v>1678</v>
      </c>
      <c r="H195" s="164" t="s">
        <v>1679</v>
      </c>
      <c r="I195" s="165" t="s">
        <v>1906</v>
      </c>
      <c r="J195" s="166">
        <f>+$N$3</f>
        <v>2019</v>
      </c>
      <c r="K195" s="164" t="s">
        <v>1923</v>
      </c>
      <c r="L195" s="165" t="s">
        <v>1924</v>
      </c>
      <c r="M195" s="162" t="s">
        <v>1707</v>
      </c>
      <c r="N195" s="162" t="s">
        <v>1708</v>
      </c>
      <c r="O195" s="162" t="s">
        <v>1709</v>
      </c>
      <c r="P195" s="162" t="s">
        <v>1710</v>
      </c>
      <c r="Q195" s="162" t="s">
        <v>1711</v>
      </c>
      <c r="R195" s="167">
        <f t="shared" ref="R195" si="660">SUM(R196:R202)</f>
        <v>0</v>
      </c>
      <c r="S195" s="168">
        <f t="shared" ref="S195" si="661">SUM(S196:S202)</f>
        <v>0</v>
      </c>
      <c r="T195" s="169">
        <f t="shared" ref="T195" si="662">SUM(T196:T202)</f>
        <v>0</v>
      </c>
      <c r="U195" s="170">
        <f t="shared" ref="U195" si="663">SUM(U196:U202)</f>
        <v>0</v>
      </c>
      <c r="V195" s="169">
        <f t="shared" ref="V195" si="664">SUM(V196:V202)</f>
        <v>0</v>
      </c>
      <c r="W195" s="170">
        <f t="shared" ref="W195" si="665">SUM(W196:W202)</f>
        <v>0</v>
      </c>
      <c r="X195" s="169">
        <f t="shared" ref="X195" si="666">SUM(X196:X202)</f>
        <v>0</v>
      </c>
      <c r="Y195" s="170">
        <f t="shared" ref="Y195" si="667">SUM(Y196:Y202)</f>
        <v>0</v>
      </c>
      <c r="Z195" s="169">
        <f t="shared" ref="Z195" si="668">SUM(Z196:Z202)</f>
        <v>0</v>
      </c>
      <c r="AA195" s="170">
        <f t="shared" ref="AA195" si="669">SUM(AA196:AA202)</f>
        <v>0</v>
      </c>
      <c r="AB195" s="169">
        <f t="shared" ref="AB195" si="670">SUM(AB196:AB202)</f>
        <v>0</v>
      </c>
      <c r="AC195" s="170">
        <f t="shared" ref="AC195" si="671">SUM(AC196:AC202)</f>
        <v>0</v>
      </c>
      <c r="AD195" s="169">
        <f t="shared" ref="AD195" si="672">SUM(AD196:AD202)</f>
        <v>0</v>
      </c>
      <c r="AE195" s="170">
        <f t="shared" ref="AE195" si="673">SUM(AE196:AE202)</f>
        <v>0</v>
      </c>
      <c r="AF195" s="169">
        <f t="shared" ref="AF195" si="674">SUM(AF196:AF202)</f>
        <v>0</v>
      </c>
      <c r="AG195" s="171">
        <f t="shared" ref="AG195" si="675">SUM(AG196:AG202)</f>
        <v>0</v>
      </c>
      <c r="AH195" s="857"/>
      <c r="AI195" s="857"/>
      <c r="AJ195" s="172">
        <f t="shared" ref="AJ195" si="676">SUM(AJ196:AJ202)</f>
        <v>0</v>
      </c>
      <c r="AK195" s="173">
        <f t="shared" ref="AK195" si="677">SUM(AK196:AK202)</f>
        <v>0</v>
      </c>
      <c r="AL195" s="41">
        <f t="shared" ref="AL195" si="678">SUM(AL196:AL202)</f>
        <v>0</v>
      </c>
      <c r="AM195" s="42">
        <f t="shared" ref="AM195" si="679">SUM(AM196:AM202)</f>
        <v>0</v>
      </c>
      <c r="AN195" s="42">
        <f t="shared" ref="AN195" si="680">SUM(AN196:AN202)</f>
        <v>0</v>
      </c>
      <c r="AO195" s="42">
        <f t="shared" ref="AO195" si="681">SUM(AO196:AO202)</f>
        <v>0</v>
      </c>
      <c r="AP195" s="42">
        <f t="shared" ref="AP195" si="682">SUM(AP196:AP202)</f>
        <v>0</v>
      </c>
      <c r="AQ195" s="42">
        <f t="shared" ref="AQ195" si="683">SUM(AQ196:AQ202)</f>
        <v>0</v>
      </c>
      <c r="AR195" s="43">
        <f t="shared" ref="AR195" si="684">SUM(AR196:AR202)</f>
        <v>0</v>
      </c>
      <c r="AS195" s="104">
        <f t="shared" ref="AS195" si="685">SUM(AS196:AS202)</f>
        <v>0</v>
      </c>
      <c r="AT195" s="42">
        <f t="shared" ref="AT195" si="686">SUM(AT196:AT202)</f>
        <v>0</v>
      </c>
      <c r="AU195" s="43">
        <f t="shared" ref="AU195" si="687">SUM(AU196:AU202)</f>
        <v>0</v>
      </c>
      <c r="AV195" s="104">
        <f t="shared" ref="AV195" si="688">SUM(AV196:AV202)</f>
        <v>0</v>
      </c>
      <c r="AW195" s="42">
        <f t="shared" ref="AW195" si="689">SUM(AW196:AW202)</f>
        <v>0</v>
      </c>
      <c r="AX195" s="42">
        <f t="shared" ref="AX195" si="690">SUM(AX196:AX202)</f>
        <v>0</v>
      </c>
      <c r="AY195" s="42">
        <f t="shared" ref="AY195" si="691">SUM(AY196:AY202)</f>
        <v>0</v>
      </c>
      <c r="AZ195" s="105">
        <f t="shared" ref="AZ195" si="692">SUM(AZ196:AZ202)</f>
        <v>0</v>
      </c>
      <c r="BA195" s="44" t="s">
        <v>1684</v>
      </c>
      <c r="BB195" s="44" t="s">
        <v>1685</v>
      </c>
      <c r="BC195" s="45" t="s">
        <v>1686</v>
      </c>
    </row>
    <row r="196" spans="1:55" ht="17.25" hidden="1" customHeight="1" x14ac:dyDescent="0.2">
      <c r="A196" s="961"/>
      <c r="B196" s="963" t="str">
        <f>VLOOKUP($D$9,'PROYECTOS REGISTRADOS'!$A$2:$D$82,4,0)</f>
        <v>Implementación del Plan de Medios en el Municipio Tocancipá, Cundinamarca, Centro Oriente</v>
      </c>
      <c r="C196" s="966" t="str">
        <f>VLOOKUP($D$9,'PROYECTOS REGISTRADOS'!$A$2:$D$82,3,0)</f>
        <v>2016-25817-0004</v>
      </c>
      <c r="D196" s="975"/>
      <c r="E196" s="978" t="str">
        <f>IF(D196=0,"0-0",(VLOOKUP(D196,'CONSOLIDADO PLAN DESARROLLO'!$EL$9:$ET$304,2,0)))</f>
        <v>0-0</v>
      </c>
      <c r="F196" s="972" t="str">
        <f>IF(D196=0,"0-0",(VLOOKUP(D196,'CONSOLIDADO PLAN DESARROLLO'!$EL$9:$ET$304,3,0)))</f>
        <v>0-0</v>
      </c>
      <c r="G196" s="999" t="str">
        <f>IF(D196=0,"0-0",(VLOOKUP(D196,'CONSOLIDADO PLAN DESARROLLO'!$EL$9:$ET$304,4,0)))</f>
        <v>0-0</v>
      </c>
      <c r="H196" s="981" t="str">
        <f>IF(D196=0,"0-0",(VLOOKUP(D196,'CONSOLIDADO PLAN DESARROLLO'!$EL$9:$ET$304,5,0)))</f>
        <v>0-0</v>
      </c>
      <c r="I196" s="984" t="str">
        <f>IF(D196=0,"0-0",(VLOOKUP(D196,'CONSOLIDADO PLAN DESARROLLO'!$EL$9:$ET$304,$R$3,0)))</f>
        <v>0-0</v>
      </c>
      <c r="J196" s="985"/>
      <c r="K196" s="1002"/>
      <c r="L196" s="995"/>
      <c r="M196" s="174"/>
      <c r="N196" s="175"/>
      <c r="O196" s="176"/>
      <c r="P196" s="46"/>
      <c r="Q196" s="47"/>
      <c r="R196" s="1017"/>
      <c r="S196" s="48"/>
      <c r="T196" s="895"/>
      <c r="U196" s="49"/>
      <c r="V196" s="895"/>
      <c r="W196" s="49"/>
      <c r="X196" s="895"/>
      <c r="Y196" s="49"/>
      <c r="Z196" s="895"/>
      <c r="AA196" s="49"/>
      <c r="AB196" s="895"/>
      <c r="AC196" s="49"/>
      <c r="AD196" s="895"/>
      <c r="AE196" s="49"/>
      <c r="AF196" s="895"/>
      <c r="AG196" s="50"/>
      <c r="AH196" s="858"/>
      <c r="AI196" s="858"/>
      <c r="AJ196" s="886">
        <f>+R196+T196+V196+X196+Z196+AB196+AD196+AF196</f>
        <v>0</v>
      </c>
      <c r="AK196" s="103">
        <f t="shared" ref="AK196:AK201" si="693">AC196+AE196+AG196+S196+U196+W196+Y196+AA196</f>
        <v>0</v>
      </c>
      <c r="AL196" s="51"/>
      <c r="AM196" s="52"/>
      <c r="AN196" s="52"/>
      <c r="AO196" s="52"/>
      <c r="AP196" s="52"/>
      <c r="AQ196" s="52"/>
      <c r="AR196" s="53">
        <f t="shared" ref="AR196:AR201" si="694">SUM(AL196:AQ196)</f>
        <v>0</v>
      </c>
      <c r="AS196" s="54"/>
      <c r="AT196" s="52"/>
      <c r="AU196" s="53">
        <f t="shared" ref="AU196:AU200" si="695">SUM(AS196:AT196)</f>
        <v>0</v>
      </c>
      <c r="AV196" s="54"/>
      <c r="AW196" s="52"/>
      <c r="AX196" s="52"/>
      <c r="AY196" s="52"/>
      <c r="AZ196" s="55"/>
      <c r="BA196" s="56"/>
      <c r="BB196" s="56"/>
      <c r="BC196" s="57"/>
    </row>
    <row r="197" spans="1:55" ht="17.25" hidden="1" customHeight="1" x14ac:dyDescent="0.2">
      <c r="A197" s="961"/>
      <c r="B197" s="963"/>
      <c r="C197" s="966"/>
      <c r="D197" s="975"/>
      <c r="E197" s="979"/>
      <c r="F197" s="972"/>
      <c r="G197" s="999"/>
      <c r="H197" s="981"/>
      <c r="I197" s="986"/>
      <c r="J197" s="987"/>
      <c r="K197" s="1002"/>
      <c r="L197" s="996"/>
      <c r="M197" s="174"/>
      <c r="N197" s="175"/>
      <c r="O197" s="176"/>
      <c r="P197" s="46"/>
      <c r="Q197" s="47"/>
      <c r="R197" s="1018"/>
      <c r="S197" s="48"/>
      <c r="T197" s="896"/>
      <c r="U197" s="49"/>
      <c r="V197" s="896"/>
      <c r="W197" s="49"/>
      <c r="X197" s="896"/>
      <c r="Y197" s="49"/>
      <c r="Z197" s="896"/>
      <c r="AA197" s="49"/>
      <c r="AB197" s="896"/>
      <c r="AC197" s="49"/>
      <c r="AD197" s="896"/>
      <c r="AE197" s="49"/>
      <c r="AF197" s="896"/>
      <c r="AG197" s="50"/>
      <c r="AH197" s="859"/>
      <c r="AI197" s="859"/>
      <c r="AJ197" s="887"/>
      <c r="AK197" s="103">
        <f t="shared" si="693"/>
        <v>0</v>
      </c>
      <c r="AL197" s="51"/>
      <c r="AM197" s="52"/>
      <c r="AN197" s="52"/>
      <c r="AO197" s="52"/>
      <c r="AP197" s="52"/>
      <c r="AQ197" s="52"/>
      <c r="AR197" s="53">
        <f t="shared" si="694"/>
        <v>0</v>
      </c>
      <c r="AS197" s="54"/>
      <c r="AT197" s="52"/>
      <c r="AU197" s="53">
        <f t="shared" si="695"/>
        <v>0</v>
      </c>
      <c r="AV197" s="54"/>
      <c r="AW197" s="52"/>
      <c r="AX197" s="52"/>
      <c r="AY197" s="52"/>
      <c r="AZ197" s="55"/>
      <c r="BA197" s="56"/>
      <c r="BB197" s="56"/>
      <c r="BC197" s="57"/>
    </row>
    <row r="198" spans="1:55" ht="17.25" hidden="1" customHeight="1" x14ac:dyDescent="0.2">
      <c r="A198" s="961"/>
      <c r="B198" s="963"/>
      <c r="C198" s="966"/>
      <c r="D198" s="975"/>
      <c r="E198" s="979"/>
      <c r="F198" s="972"/>
      <c r="G198" s="999"/>
      <c r="H198" s="981"/>
      <c r="I198" s="986"/>
      <c r="J198" s="987"/>
      <c r="K198" s="1002"/>
      <c r="L198" s="996"/>
      <c r="M198" s="174"/>
      <c r="N198" s="175"/>
      <c r="O198" s="176"/>
      <c r="P198" s="46"/>
      <c r="Q198" s="47"/>
      <c r="R198" s="1018"/>
      <c r="S198" s="48"/>
      <c r="T198" s="896"/>
      <c r="U198" s="49"/>
      <c r="V198" s="896"/>
      <c r="W198" s="49"/>
      <c r="X198" s="896"/>
      <c r="Y198" s="49"/>
      <c r="Z198" s="896"/>
      <c r="AA198" s="49"/>
      <c r="AB198" s="896"/>
      <c r="AC198" s="49"/>
      <c r="AD198" s="896"/>
      <c r="AE198" s="49"/>
      <c r="AF198" s="896"/>
      <c r="AG198" s="50"/>
      <c r="AH198" s="859"/>
      <c r="AI198" s="859"/>
      <c r="AJ198" s="887"/>
      <c r="AK198" s="103">
        <f t="shared" si="693"/>
        <v>0</v>
      </c>
      <c r="AL198" s="51"/>
      <c r="AM198" s="52"/>
      <c r="AN198" s="52"/>
      <c r="AO198" s="52"/>
      <c r="AP198" s="52"/>
      <c r="AQ198" s="52"/>
      <c r="AR198" s="53">
        <f t="shared" si="694"/>
        <v>0</v>
      </c>
      <c r="AS198" s="54"/>
      <c r="AT198" s="52"/>
      <c r="AU198" s="53">
        <f t="shared" si="695"/>
        <v>0</v>
      </c>
      <c r="AV198" s="54"/>
      <c r="AW198" s="52"/>
      <c r="AX198" s="52"/>
      <c r="AY198" s="52"/>
      <c r="AZ198" s="55"/>
      <c r="BA198" s="56"/>
      <c r="BB198" s="56"/>
      <c r="BC198" s="57"/>
    </row>
    <row r="199" spans="1:55" ht="17.25" hidden="1" customHeight="1" x14ac:dyDescent="0.2">
      <c r="A199" s="961"/>
      <c r="B199" s="963"/>
      <c r="C199" s="966"/>
      <c r="D199" s="975"/>
      <c r="E199" s="979"/>
      <c r="F199" s="972"/>
      <c r="G199" s="999"/>
      <c r="H199" s="981"/>
      <c r="I199" s="986"/>
      <c r="J199" s="987"/>
      <c r="K199" s="1002"/>
      <c r="L199" s="996"/>
      <c r="M199" s="174"/>
      <c r="N199" s="175"/>
      <c r="O199" s="176"/>
      <c r="P199" s="46"/>
      <c r="Q199" s="47"/>
      <c r="R199" s="1018"/>
      <c r="S199" s="48"/>
      <c r="T199" s="896"/>
      <c r="U199" s="49"/>
      <c r="V199" s="896"/>
      <c r="W199" s="49"/>
      <c r="X199" s="896"/>
      <c r="Y199" s="49"/>
      <c r="Z199" s="896"/>
      <c r="AA199" s="49"/>
      <c r="AB199" s="896"/>
      <c r="AC199" s="49"/>
      <c r="AD199" s="896"/>
      <c r="AE199" s="49"/>
      <c r="AF199" s="896"/>
      <c r="AG199" s="50"/>
      <c r="AH199" s="859"/>
      <c r="AI199" s="859"/>
      <c r="AJ199" s="887"/>
      <c r="AK199" s="103">
        <f t="shared" si="693"/>
        <v>0</v>
      </c>
      <c r="AL199" s="51"/>
      <c r="AM199" s="52"/>
      <c r="AN199" s="52"/>
      <c r="AO199" s="52"/>
      <c r="AP199" s="52"/>
      <c r="AQ199" s="52"/>
      <c r="AR199" s="53">
        <f t="shared" si="694"/>
        <v>0</v>
      </c>
      <c r="AS199" s="54"/>
      <c r="AT199" s="52"/>
      <c r="AU199" s="53">
        <f t="shared" si="695"/>
        <v>0</v>
      </c>
      <c r="AV199" s="54"/>
      <c r="AW199" s="52"/>
      <c r="AX199" s="52"/>
      <c r="AY199" s="52"/>
      <c r="AZ199" s="55"/>
      <c r="BA199" s="56"/>
      <c r="BB199" s="56"/>
      <c r="BC199" s="57"/>
    </row>
    <row r="200" spans="1:55" ht="17.25" hidden="1" customHeight="1" x14ac:dyDescent="0.2">
      <c r="A200" s="961"/>
      <c r="B200" s="963"/>
      <c r="C200" s="966"/>
      <c r="D200" s="975"/>
      <c r="E200" s="979"/>
      <c r="F200" s="972"/>
      <c r="G200" s="999"/>
      <c r="H200" s="981"/>
      <c r="I200" s="986"/>
      <c r="J200" s="987"/>
      <c r="K200" s="1002"/>
      <c r="L200" s="996"/>
      <c r="M200" s="174"/>
      <c r="N200" s="175"/>
      <c r="O200" s="176"/>
      <c r="P200" s="46"/>
      <c r="Q200" s="47"/>
      <c r="R200" s="1018"/>
      <c r="S200" s="48"/>
      <c r="T200" s="896"/>
      <c r="U200" s="49"/>
      <c r="V200" s="896"/>
      <c r="W200" s="49"/>
      <c r="X200" s="896"/>
      <c r="Y200" s="49"/>
      <c r="Z200" s="896"/>
      <c r="AA200" s="49"/>
      <c r="AB200" s="896"/>
      <c r="AC200" s="49"/>
      <c r="AD200" s="896"/>
      <c r="AE200" s="49"/>
      <c r="AF200" s="896"/>
      <c r="AG200" s="50"/>
      <c r="AH200" s="859"/>
      <c r="AI200" s="859"/>
      <c r="AJ200" s="887"/>
      <c r="AK200" s="103">
        <f t="shared" si="693"/>
        <v>0</v>
      </c>
      <c r="AL200" s="51"/>
      <c r="AM200" s="52"/>
      <c r="AN200" s="52"/>
      <c r="AO200" s="52"/>
      <c r="AP200" s="52"/>
      <c r="AQ200" s="52"/>
      <c r="AR200" s="53">
        <f t="shared" si="694"/>
        <v>0</v>
      </c>
      <c r="AS200" s="54"/>
      <c r="AT200" s="52"/>
      <c r="AU200" s="53">
        <f t="shared" si="695"/>
        <v>0</v>
      </c>
      <c r="AV200" s="54"/>
      <c r="AW200" s="52"/>
      <c r="AX200" s="52"/>
      <c r="AY200" s="52"/>
      <c r="AZ200" s="55"/>
      <c r="BA200" s="56"/>
      <c r="BB200" s="56"/>
      <c r="BC200" s="57"/>
    </row>
    <row r="201" spans="1:55" ht="17.25" hidden="1" customHeight="1" x14ac:dyDescent="0.2">
      <c r="A201" s="961"/>
      <c r="B201" s="964"/>
      <c r="C201" s="967"/>
      <c r="D201" s="976"/>
      <c r="E201" s="979"/>
      <c r="F201" s="973"/>
      <c r="G201" s="1000"/>
      <c r="H201" s="982"/>
      <c r="I201" s="986"/>
      <c r="J201" s="987"/>
      <c r="K201" s="1003"/>
      <c r="L201" s="996"/>
      <c r="M201" s="177"/>
      <c r="N201" s="178"/>
      <c r="O201" s="179"/>
      <c r="P201" s="106"/>
      <c r="Q201" s="107"/>
      <c r="R201" s="1018"/>
      <c r="S201" s="108"/>
      <c r="T201" s="896"/>
      <c r="U201" s="109"/>
      <c r="V201" s="896"/>
      <c r="W201" s="109"/>
      <c r="X201" s="896"/>
      <c r="Y201" s="109"/>
      <c r="Z201" s="896"/>
      <c r="AA201" s="109"/>
      <c r="AB201" s="896"/>
      <c r="AC201" s="109"/>
      <c r="AD201" s="896"/>
      <c r="AE201" s="109"/>
      <c r="AF201" s="896"/>
      <c r="AG201" s="110"/>
      <c r="AH201" s="859"/>
      <c r="AI201" s="859"/>
      <c r="AJ201" s="888"/>
      <c r="AK201" s="103">
        <f t="shared" si="693"/>
        <v>0</v>
      </c>
      <c r="AL201" s="111"/>
      <c r="AM201" s="112"/>
      <c r="AN201" s="112"/>
      <c r="AO201" s="112"/>
      <c r="AP201" s="112"/>
      <c r="AQ201" s="112"/>
      <c r="AR201" s="53">
        <f t="shared" si="694"/>
        <v>0</v>
      </c>
      <c r="AS201" s="113"/>
      <c r="AT201" s="112"/>
      <c r="AU201" s="53">
        <f>SUM(AS201:AT201)</f>
        <v>0</v>
      </c>
      <c r="AV201" s="113"/>
      <c r="AW201" s="112"/>
      <c r="AX201" s="112"/>
      <c r="AY201" s="112"/>
      <c r="AZ201" s="114"/>
      <c r="BA201" s="115"/>
      <c r="BB201" s="115"/>
      <c r="BC201" s="116"/>
    </row>
    <row r="202" spans="1:55" ht="9.9499999999999993" hidden="1" customHeight="1" thickBot="1" x14ac:dyDescent="0.25">
      <c r="A202" s="962"/>
      <c r="B202" s="965"/>
      <c r="C202" s="968"/>
      <c r="D202" s="977"/>
      <c r="E202" s="980"/>
      <c r="F202" s="974"/>
      <c r="G202" s="1001"/>
      <c r="H202" s="983"/>
      <c r="I202" s="988"/>
      <c r="J202" s="989"/>
      <c r="K202" s="1004"/>
      <c r="L202" s="997"/>
      <c r="M202" s="180"/>
      <c r="N202" s="181"/>
      <c r="O202" s="182"/>
      <c r="P202" s="117"/>
      <c r="Q202" s="117"/>
      <c r="R202" s="1019"/>
      <c r="S202" s="183"/>
      <c r="T202" s="897"/>
      <c r="U202" s="184"/>
      <c r="V202" s="897"/>
      <c r="W202" s="184"/>
      <c r="X202" s="897"/>
      <c r="Y202" s="184"/>
      <c r="Z202" s="897"/>
      <c r="AA202" s="184"/>
      <c r="AB202" s="897"/>
      <c r="AC202" s="184"/>
      <c r="AD202" s="897"/>
      <c r="AE202" s="184"/>
      <c r="AF202" s="897"/>
      <c r="AG202" s="185"/>
      <c r="AH202" s="860"/>
      <c r="AI202" s="860"/>
      <c r="AJ202" s="118"/>
      <c r="AK202" s="119"/>
      <c r="AL202" s="186"/>
      <c r="AM202" s="187"/>
      <c r="AN202" s="187"/>
      <c r="AO202" s="187"/>
      <c r="AP202" s="187"/>
      <c r="AQ202" s="187"/>
      <c r="AR202" s="120"/>
      <c r="AS202" s="188"/>
      <c r="AT202" s="187"/>
      <c r="AU202" s="120"/>
      <c r="AV202" s="188"/>
      <c r="AW202" s="187"/>
      <c r="AX202" s="187"/>
      <c r="AY202" s="187"/>
      <c r="AZ202" s="189"/>
      <c r="BA202" s="190"/>
      <c r="BB202" s="190"/>
      <c r="BC202" s="191"/>
    </row>
    <row r="203" spans="1:55" ht="6" customHeight="1" x14ac:dyDescent="0.2">
      <c r="A203" s="156"/>
      <c r="B203" s="192"/>
      <c r="C203" s="192"/>
      <c r="D203" s="192"/>
      <c r="E203" s="192"/>
      <c r="F203" s="192"/>
      <c r="G203" s="192"/>
      <c r="H203" s="192"/>
      <c r="I203" s="998"/>
      <c r="J203" s="998"/>
      <c r="K203" s="192"/>
      <c r="L203" s="192"/>
      <c r="M203" s="192"/>
      <c r="N203" s="192"/>
      <c r="O203" s="192"/>
      <c r="P203" s="192"/>
      <c r="Q203" s="192"/>
      <c r="R203" s="192"/>
      <c r="S203" s="192"/>
      <c r="T203" s="192"/>
      <c r="U203" s="192"/>
      <c r="V203" s="192"/>
      <c r="W203" s="192"/>
      <c r="X203" s="192"/>
      <c r="Y203" s="192"/>
      <c r="Z203" s="192"/>
      <c r="AA203" s="192"/>
      <c r="AB203" s="192"/>
      <c r="AC203" s="192"/>
      <c r="AD203" s="192"/>
      <c r="AE203" s="192"/>
      <c r="AF203" s="192"/>
      <c r="AG203" s="192"/>
      <c r="AH203" s="192"/>
      <c r="AI203" s="192"/>
      <c r="AJ203" s="192"/>
      <c r="AK203" s="193"/>
      <c r="AL203" s="193"/>
      <c r="AM203" s="193"/>
      <c r="AN203" s="193"/>
      <c r="AO203" s="193"/>
      <c r="AP203" s="193"/>
      <c r="AQ203" s="194"/>
      <c r="AR203" s="193"/>
      <c r="AS203" s="193"/>
      <c r="AT203" s="193"/>
      <c r="AU203" s="193"/>
      <c r="AV203" s="193"/>
      <c r="AW203" s="193"/>
      <c r="AX203" s="193"/>
      <c r="AY203" s="193"/>
      <c r="AZ203" s="193"/>
      <c r="BA203" s="193"/>
      <c r="BB203" s="193"/>
      <c r="BC203" s="156"/>
    </row>
    <row r="205" spans="1:55" x14ac:dyDescent="0.2">
      <c r="B205" s="916"/>
      <c r="C205" s="918" t="s">
        <v>1669</v>
      </c>
      <c r="D205" s="919"/>
      <c r="E205" s="919"/>
      <c r="F205" s="919"/>
      <c r="G205" s="919"/>
      <c r="H205" s="919"/>
      <c r="I205" s="919"/>
      <c r="J205" s="919"/>
    </row>
    <row r="206" spans="1:55" x14ac:dyDescent="0.2">
      <c r="B206" s="917"/>
      <c r="C206" s="918"/>
      <c r="D206" s="919"/>
      <c r="E206" s="919"/>
      <c r="F206" s="919"/>
      <c r="G206" s="919"/>
      <c r="H206" s="919"/>
      <c r="I206" s="919"/>
      <c r="J206" s="919"/>
    </row>
    <row r="312" spans="14:15" x14ac:dyDescent="0.2">
      <c r="N312" s="121" t="s">
        <v>1904</v>
      </c>
      <c r="O312" s="121" t="s">
        <v>1905</v>
      </c>
    </row>
    <row r="313" spans="14:15" x14ac:dyDescent="0.2">
      <c r="N313" s="121">
        <v>2016</v>
      </c>
      <c r="O313" s="121">
        <v>6</v>
      </c>
    </row>
    <row r="314" spans="14:15" x14ac:dyDescent="0.2">
      <c r="N314" s="121">
        <v>2017</v>
      </c>
      <c r="O314" s="121">
        <v>7</v>
      </c>
    </row>
    <row r="315" spans="14:15" x14ac:dyDescent="0.2">
      <c r="N315" s="121">
        <v>2018</v>
      </c>
      <c r="O315" s="121">
        <v>8</v>
      </c>
    </row>
    <row r="316" spans="14:15" x14ac:dyDescent="0.2">
      <c r="N316" s="121">
        <v>2019</v>
      </c>
      <c r="O316" s="121">
        <v>9</v>
      </c>
    </row>
    <row r="317" spans="14:15" x14ac:dyDescent="0.2">
      <c r="N317" s="121">
        <v>2020</v>
      </c>
      <c r="O317" s="121">
        <v>10</v>
      </c>
    </row>
  </sheetData>
  <sheetProtection algorithmName="SHA-512" hashValue="ncLgLbAQk9x2MEOPvCHbWYHfpqa/nkLrjgPF7OOOKIaCDvlaWkDf5rmecUYzC6P/K5VfnRcpa+WotsM5QRcNcA==" saltValue="mtEK50IS9jeTFHRIRUqJcw==" spinCount="100000" sheet="1" objects="1" scenarios="1"/>
  <mergeCells count="490">
    <mergeCell ref="AH25:AH31"/>
    <mergeCell ref="A186:A193"/>
    <mergeCell ref="B187:B193"/>
    <mergeCell ref="C187:C193"/>
    <mergeCell ref="D187:D193"/>
    <mergeCell ref="A195:A202"/>
    <mergeCell ref="B196:B202"/>
    <mergeCell ref="C196:C202"/>
    <mergeCell ref="D196:D202"/>
    <mergeCell ref="E196:E202"/>
    <mergeCell ref="F196:F202"/>
    <mergeCell ref="G196:G202"/>
    <mergeCell ref="H196:H202"/>
    <mergeCell ref="I196:J202"/>
    <mergeCell ref="E187:E193"/>
    <mergeCell ref="F187:F193"/>
    <mergeCell ref="G187:G193"/>
    <mergeCell ref="H187:H193"/>
    <mergeCell ref="I187:J193"/>
    <mergeCell ref="AF169:AF175"/>
    <mergeCell ref="A150:A157"/>
    <mergeCell ref="B151:B157"/>
    <mergeCell ref="C151:C157"/>
    <mergeCell ref="D151:D157"/>
    <mergeCell ref="AJ169:AJ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D169:AD175"/>
    <mergeCell ref="A168:A175"/>
    <mergeCell ref="B169:B175"/>
    <mergeCell ref="C169:C175"/>
    <mergeCell ref="D169:D175"/>
    <mergeCell ref="E169:E175"/>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E151:E157"/>
    <mergeCell ref="F151:F157"/>
    <mergeCell ref="G151:G157"/>
    <mergeCell ref="H151:H157"/>
    <mergeCell ref="I151:J157"/>
    <mergeCell ref="AF133:AF139"/>
    <mergeCell ref="AJ133:AJ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F115:F121"/>
    <mergeCell ref="G115:G121"/>
    <mergeCell ref="H115:H121"/>
    <mergeCell ref="I115:J121"/>
    <mergeCell ref="AF97:AF103"/>
    <mergeCell ref="AJ97:AJ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B97:B103"/>
    <mergeCell ref="C97:C103"/>
    <mergeCell ref="D97:D103"/>
    <mergeCell ref="E97:E103"/>
    <mergeCell ref="F97:F103"/>
    <mergeCell ref="G97:G103"/>
    <mergeCell ref="H97:H103"/>
    <mergeCell ref="I97:J103"/>
    <mergeCell ref="AF79:AF85"/>
    <mergeCell ref="AD97:AD103"/>
    <mergeCell ref="AJ79:AJ84"/>
    <mergeCell ref="A87:A94"/>
    <mergeCell ref="B88:B94"/>
    <mergeCell ref="C88:C94"/>
    <mergeCell ref="D88:D94"/>
    <mergeCell ref="E88:E94"/>
    <mergeCell ref="F88:F94"/>
    <mergeCell ref="G88:G94"/>
    <mergeCell ref="H88:H94"/>
    <mergeCell ref="I88:J94"/>
    <mergeCell ref="I86:J86"/>
    <mergeCell ref="AF88:AF94"/>
    <mergeCell ref="AJ88:AJ93"/>
    <mergeCell ref="K88:K94"/>
    <mergeCell ref="L88:L94"/>
    <mergeCell ref="R88:R94"/>
    <mergeCell ref="T88:T94"/>
    <mergeCell ref="V88:V94"/>
    <mergeCell ref="X88:X94"/>
    <mergeCell ref="Z88:Z94"/>
    <mergeCell ref="AB88:AB94"/>
    <mergeCell ref="AD88:AD94"/>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R70:R76"/>
    <mergeCell ref="T70:T76"/>
    <mergeCell ref="V70:V76"/>
    <mergeCell ref="AF196:AF202"/>
    <mergeCell ref="AJ196:AJ201"/>
    <mergeCell ref="AD178:AD184"/>
    <mergeCell ref="AF187:AF193"/>
    <mergeCell ref="AJ187:AJ192"/>
    <mergeCell ref="K187:K193"/>
    <mergeCell ref="L187:L193"/>
    <mergeCell ref="R187:R193"/>
    <mergeCell ref="T187:T193"/>
    <mergeCell ref="V187:V193"/>
    <mergeCell ref="X187:X193"/>
    <mergeCell ref="Z187:Z193"/>
    <mergeCell ref="AB187:AB193"/>
    <mergeCell ref="AD187:AD193"/>
    <mergeCell ref="AF160:AF166"/>
    <mergeCell ref="AJ160:AJ165"/>
    <mergeCell ref="K160:K166"/>
    <mergeCell ref="X70:X76"/>
    <mergeCell ref="Z70:Z76"/>
    <mergeCell ref="L160:L166"/>
    <mergeCell ref="R160:R166"/>
    <mergeCell ref="I59:J59"/>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R25:R31"/>
    <mergeCell ref="T25:T31"/>
    <mergeCell ref="V25:V31"/>
    <mergeCell ref="X25:X31"/>
    <mergeCell ref="Z25:Z31"/>
    <mergeCell ref="AB25:AB31"/>
    <mergeCell ref="AD25:AD31"/>
    <mergeCell ref="I203:J203"/>
    <mergeCell ref="A24:A31"/>
    <mergeCell ref="B25:B31"/>
    <mergeCell ref="C25:C31"/>
    <mergeCell ref="D25:D31"/>
    <mergeCell ref="E25:E31"/>
    <mergeCell ref="F25:F31"/>
    <mergeCell ref="G25:G31"/>
    <mergeCell ref="H25:H31"/>
    <mergeCell ref="I25:J31"/>
    <mergeCell ref="I176:J176"/>
    <mergeCell ref="I167:J167"/>
    <mergeCell ref="I140:J140"/>
    <mergeCell ref="I122:J122"/>
    <mergeCell ref="I104:J104"/>
    <mergeCell ref="I95:J95"/>
    <mergeCell ref="I41:J41"/>
    <mergeCell ref="AF25:AF31"/>
    <mergeCell ref="AJ25:AJ30"/>
    <mergeCell ref="I32:J32"/>
    <mergeCell ref="K196:K202"/>
    <mergeCell ref="L196:L202"/>
    <mergeCell ref="R196:R202"/>
    <mergeCell ref="T196:T202"/>
    <mergeCell ref="V196:V202"/>
    <mergeCell ref="X196:X202"/>
    <mergeCell ref="Z196:Z202"/>
    <mergeCell ref="AB196:AB202"/>
    <mergeCell ref="AD196:AD202"/>
    <mergeCell ref="I194:J194"/>
    <mergeCell ref="AF178:AF184"/>
    <mergeCell ref="AJ178:AJ183"/>
    <mergeCell ref="I185:J185"/>
    <mergeCell ref="K178:K184"/>
    <mergeCell ref="L178:L184"/>
    <mergeCell ref="R178:R184"/>
    <mergeCell ref="T178:T184"/>
    <mergeCell ref="V178:V184"/>
    <mergeCell ref="X178:X184"/>
    <mergeCell ref="Z178:Z184"/>
    <mergeCell ref="AB178:AB184"/>
    <mergeCell ref="T160:T166"/>
    <mergeCell ref="V160:V166"/>
    <mergeCell ref="X160:X166"/>
    <mergeCell ref="Z160:Z166"/>
    <mergeCell ref="AB160:AB166"/>
    <mergeCell ref="AD160:AD166"/>
    <mergeCell ref="I158:J158"/>
    <mergeCell ref="AJ142:AJ147"/>
    <mergeCell ref="I149:J149"/>
    <mergeCell ref="K142:K148"/>
    <mergeCell ref="L142:L148"/>
    <mergeCell ref="R142:R148"/>
    <mergeCell ref="T142:T148"/>
    <mergeCell ref="V142:V148"/>
    <mergeCell ref="X142:X148"/>
    <mergeCell ref="Z142:Z148"/>
    <mergeCell ref="AB142:AB148"/>
    <mergeCell ref="AD142:AD148"/>
    <mergeCell ref="AF151:AF157"/>
    <mergeCell ref="AJ151:AJ156"/>
    <mergeCell ref="K151:K157"/>
    <mergeCell ref="L151:L157"/>
    <mergeCell ref="R151:R157"/>
    <mergeCell ref="T151:T157"/>
    <mergeCell ref="V151:V157"/>
    <mergeCell ref="X151:X157"/>
    <mergeCell ref="Z151:Z157"/>
    <mergeCell ref="AB151:AB157"/>
    <mergeCell ref="AD151:AD157"/>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AF142:AF148"/>
    <mergeCell ref="AF106:AF112"/>
    <mergeCell ref="AJ106:AJ111"/>
    <mergeCell ref="I113:J113"/>
    <mergeCell ref="K106:K112"/>
    <mergeCell ref="L106:L112"/>
    <mergeCell ref="R106:R112"/>
    <mergeCell ref="T106:T112"/>
    <mergeCell ref="V106:V112"/>
    <mergeCell ref="X106:X112"/>
    <mergeCell ref="Z106:Z112"/>
    <mergeCell ref="AB106:AB112"/>
    <mergeCell ref="AD106:AD112"/>
    <mergeCell ref="AF115:AF121"/>
    <mergeCell ref="AJ115:AJ120"/>
    <mergeCell ref="K115:K121"/>
    <mergeCell ref="L115:L121"/>
    <mergeCell ref="R115:R121"/>
    <mergeCell ref="T115:T121"/>
    <mergeCell ref="V115:V121"/>
    <mergeCell ref="X115:X121"/>
    <mergeCell ref="Z115:Z121"/>
    <mergeCell ref="AB115:AB121"/>
    <mergeCell ref="AD115:AD121"/>
    <mergeCell ref="AF70:AF76"/>
    <mergeCell ref="AJ70:AJ75"/>
    <mergeCell ref="I77:J77"/>
    <mergeCell ref="A69:A76"/>
    <mergeCell ref="Z61:Z67"/>
    <mergeCell ref="AB61:AB67"/>
    <mergeCell ref="AD61:AD67"/>
    <mergeCell ref="AF61:AF67"/>
    <mergeCell ref="AJ61:AJ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R52:R58"/>
    <mergeCell ref="T52:T58"/>
    <mergeCell ref="V52:V58"/>
    <mergeCell ref="X52:X58"/>
    <mergeCell ref="Z52:Z58"/>
    <mergeCell ref="AB52:AB58"/>
    <mergeCell ref="AD52:AD58"/>
    <mergeCell ref="AF52:AF58"/>
    <mergeCell ref="AJ52:AJ57"/>
    <mergeCell ref="R43:R49"/>
    <mergeCell ref="T43:T49"/>
    <mergeCell ref="V43:V49"/>
    <mergeCell ref="X43:X49"/>
    <mergeCell ref="Z43:Z49"/>
    <mergeCell ref="AB43:AB49"/>
    <mergeCell ref="AD43:AD49"/>
    <mergeCell ref="AF43:AF49"/>
    <mergeCell ref="AJ43:AJ48"/>
    <mergeCell ref="R34:R40"/>
    <mergeCell ref="T34:T40"/>
    <mergeCell ref="V34:V40"/>
    <mergeCell ref="X34:X40"/>
    <mergeCell ref="Z34:Z40"/>
    <mergeCell ref="AB34:AB40"/>
    <mergeCell ref="AD34:AD40"/>
    <mergeCell ref="AF34:AF40"/>
    <mergeCell ref="AJ34:AJ39"/>
    <mergeCell ref="B205:B206"/>
    <mergeCell ref="C205:J206"/>
    <mergeCell ref="G6:J6"/>
    <mergeCell ref="K6:Q6"/>
    <mergeCell ref="E13:E22"/>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H13:H22"/>
    <mergeCell ref="I13:J22"/>
    <mergeCell ref="K13:K22"/>
    <mergeCell ref="K25:K31"/>
    <mergeCell ref="L13:L22"/>
    <mergeCell ref="I23:J23"/>
    <mergeCell ref="G13:G22"/>
    <mergeCell ref="G34:G40"/>
    <mergeCell ref="H34:H40"/>
    <mergeCell ref="I34:J40"/>
    <mergeCell ref="K34:K40"/>
    <mergeCell ref="L34:L40"/>
    <mergeCell ref="L25:L31"/>
    <mergeCell ref="A12:A22"/>
    <mergeCell ref="B13:B22"/>
    <mergeCell ref="C13:C22"/>
    <mergeCell ref="D13:D22"/>
    <mergeCell ref="F13:F22"/>
    <mergeCell ref="A33:A40"/>
    <mergeCell ref="B34:B40"/>
    <mergeCell ref="C34:C40"/>
    <mergeCell ref="D34:D40"/>
    <mergeCell ref="E34:E40"/>
    <mergeCell ref="F34:F40"/>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AJ13:AJ21"/>
    <mergeCell ref="R13:R22"/>
    <mergeCell ref="T13:T22"/>
    <mergeCell ref="V13:V22"/>
    <mergeCell ref="X13:X22"/>
    <mergeCell ref="Z13:Z22"/>
    <mergeCell ref="AB13:AB22"/>
    <mergeCell ref="AD13:AD22"/>
    <mergeCell ref="AF13:AF22"/>
    <mergeCell ref="AH13:AH22"/>
  </mergeCells>
  <dataValidations count="4">
    <dataValidation type="list" allowBlank="1" showInputMessage="1" showErrorMessage="1" sqref="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96:D202 D34:D40 D25:D31 D43:D49 D52:D58 D61:D67 D70:D76 D79:D85 D88:D94 D97:D103 D106:D112 D115:D121 D124:D130 D133:D139 D142:D148 D151:D157 D160:D166 D169:D175 D178:D184 D187:D193 D13:D22" xr:uid="{00000000-0002-0000-0000-000002000000}">
      <formula1>INDIRECT($D$9)</formula1>
    </dataValidation>
    <dataValidation type="list" allowBlank="1" showInputMessage="1" showErrorMessage="1" sqref="N3:P3" xr:uid="{F66D9BEF-9FF5-427B-A339-1984B523FD3F}">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WVX983155:WVZ983155 WMB983155:WMD983155 WCF983155:WCH983155 VSJ983155:VSL983155 VIN983155:VIP983155 UYR983155:UYT983155 UOV983155:UOX983155 UEZ983155:UFB983155 TVD983155:TVF983155 TLH983155:TLJ983155 TBL983155:TBN983155 SRP983155:SRR983155 SHT983155:SHV983155 RXX983155:RXZ983155 ROB983155:ROD983155 REF983155:REH983155 QUJ983155:QUL983155 QKN983155:QKP983155 QAR983155:QAT983155 PQV983155:PQX983155 PGZ983155:PHB983155 OXD983155:OXF983155 ONH983155:ONJ983155 ODL983155:ODN983155 NTP983155:NTR983155 NJT983155:NJV983155 MZX983155:MZZ983155 MQB983155:MQD983155 MGF983155:MGH983155 LWJ983155:LWL983155 LMN983155:LMP983155 LCR983155:LCT983155 KSV983155:KSX983155 KIZ983155:KJB983155 JZD983155:JZF983155 JPH983155:JPJ983155 JFL983155:JFN983155 IVP983155:IVR983155 ILT983155:ILV983155 IBX983155:IBZ983155 HSB983155:HSD983155 HIF983155:HIH983155 GYJ983155:GYL983155 GON983155:GOP983155 GER983155:GET983155 FUV983155:FUX983155 FKZ983155:FLB983155 FBD983155:FBF983155 ERH983155:ERJ983155 EHL983155:EHN983155 DXP983155:DXR983155 DNT983155:DNV983155 DDX983155:DDZ983155 CUB983155:CUD983155 CKF983155:CKH983155 CAJ983155:CAL983155 BQN983155:BQP983155 BGR983155:BGT983155 AWV983155:AWX983155 AMZ983155:ANB983155 ADD983155:ADF983155 TH983155:TJ983155 JL983155:JN983155 N983155:P983155 WVX917619:WVZ917619 WMB917619:WMD917619 WCF917619:WCH917619 VSJ917619:VSL917619 VIN917619:VIP917619 UYR917619:UYT917619 UOV917619:UOX917619 UEZ917619:UFB917619 TVD917619:TVF917619 TLH917619:TLJ917619 TBL917619:TBN917619 SRP917619:SRR917619 SHT917619:SHV917619 RXX917619:RXZ917619 ROB917619:ROD917619 REF917619:REH917619 QUJ917619:QUL917619 QKN917619:QKP917619 QAR917619:QAT917619 PQV917619:PQX917619 PGZ917619:PHB917619 OXD917619:OXF917619 ONH917619:ONJ917619 ODL917619:ODN917619 NTP917619:NTR917619 NJT917619:NJV917619 MZX917619:MZZ917619 MQB917619:MQD917619 MGF917619:MGH917619 LWJ917619:LWL917619 LMN917619:LMP917619 LCR917619:LCT917619 KSV917619:KSX917619 KIZ917619:KJB917619 JZD917619:JZF917619 JPH917619:JPJ917619 JFL917619:JFN917619 IVP917619:IVR917619 ILT917619:ILV917619 IBX917619:IBZ917619 HSB917619:HSD917619 HIF917619:HIH917619 GYJ917619:GYL917619 GON917619:GOP917619 GER917619:GET917619 FUV917619:FUX917619 FKZ917619:FLB917619 FBD917619:FBF917619 ERH917619:ERJ917619 EHL917619:EHN917619 DXP917619:DXR917619 DNT917619:DNV917619 DDX917619:DDZ917619 CUB917619:CUD917619 CKF917619:CKH917619 CAJ917619:CAL917619 BQN917619:BQP917619 BGR917619:BGT917619 AWV917619:AWX917619 AMZ917619:ANB917619 ADD917619:ADF917619 TH917619:TJ917619 JL917619:JN917619 N917619:P917619 WVX852083:WVZ852083 WMB852083:WMD852083 WCF852083:WCH852083 VSJ852083:VSL852083 VIN852083:VIP852083 UYR852083:UYT852083 UOV852083:UOX852083 UEZ852083:UFB852083 TVD852083:TVF852083 TLH852083:TLJ852083 TBL852083:TBN852083 SRP852083:SRR852083 SHT852083:SHV852083 RXX852083:RXZ852083 ROB852083:ROD852083 REF852083:REH852083 QUJ852083:QUL852083 QKN852083:QKP852083 QAR852083:QAT852083 PQV852083:PQX852083 PGZ852083:PHB852083 OXD852083:OXF852083 ONH852083:ONJ852083 ODL852083:ODN852083 NTP852083:NTR852083 NJT852083:NJV852083 MZX852083:MZZ852083 MQB852083:MQD852083 MGF852083:MGH852083 LWJ852083:LWL852083 LMN852083:LMP852083 LCR852083:LCT852083 KSV852083:KSX852083 KIZ852083:KJB852083 JZD852083:JZF852083 JPH852083:JPJ852083 JFL852083:JFN852083 IVP852083:IVR852083 ILT852083:ILV852083 IBX852083:IBZ852083 HSB852083:HSD852083 HIF852083:HIH852083 GYJ852083:GYL852083 GON852083:GOP852083 GER852083:GET852083 FUV852083:FUX852083 FKZ852083:FLB852083 FBD852083:FBF852083 ERH852083:ERJ852083 EHL852083:EHN852083 DXP852083:DXR852083 DNT852083:DNV852083 DDX852083:DDZ852083 CUB852083:CUD852083 CKF852083:CKH852083 CAJ852083:CAL852083 BQN852083:BQP852083 BGR852083:BGT852083 AWV852083:AWX852083 AMZ852083:ANB852083 ADD852083:ADF852083 TH852083:TJ852083 JL852083:JN852083 N852083:P852083 WVX786547:WVZ786547 WMB786547:WMD786547 WCF786547:WCH786547 VSJ786547:VSL786547 VIN786547:VIP786547 UYR786547:UYT786547 UOV786547:UOX786547 UEZ786547:UFB786547 TVD786547:TVF786547 TLH786547:TLJ786547 TBL786547:TBN786547 SRP786547:SRR786547 SHT786547:SHV786547 RXX786547:RXZ786547 ROB786547:ROD786547 REF786547:REH786547 QUJ786547:QUL786547 QKN786547:QKP786547 QAR786547:QAT786547 PQV786547:PQX786547 PGZ786547:PHB786547 OXD786547:OXF786547 ONH786547:ONJ786547 ODL786547:ODN786547 NTP786547:NTR786547 NJT786547:NJV786547 MZX786547:MZZ786547 MQB786547:MQD786547 MGF786547:MGH786547 LWJ786547:LWL786547 LMN786547:LMP786547 LCR786547:LCT786547 KSV786547:KSX786547 KIZ786547:KJB786547 JZD786547:JZF786547 JPH786547:JPJ786547 JFL786547:JFN786547 IVP786547:IVR786547 ILT786547:ILV786547 IBX786547:IBZ786547 HSB786547:HSD786547 HIF786547:HIH786547 GYJ786547:GYL786547 GON786547:GOP786547 GER786547:GET786547 FUV786547:FUX786547 FKZ786547:FLB786547 FBD786547:FBF786547 ERH786547:ERJ786547 EHL786547:EHN786547 DXP786547:DXR786547 DNT786547:DNV786547 DDX786547:DDZ786547 CUB786547:CUD786547 CKF786547:CKH786547 CAJ786547:CAL786547 BQN786547:BQP786547 BGR786547:BGT786547 AWV786547:AWX786547 AMZ786547:ANB786547 ADD786547:ADF786547 TH786547:TJ786547 JL786547:JN786547 N786547:P786547 WVX721011:WVZ721011 WMB721011:WMD721011 WCF721011:WCH721011 VSJ721011:VSL721011 VIN721011:VIP721011 UYR721011:UYT721011 UOV721011:UOX721011 UEZ721011:UFB721011 TVD721011:TVF721011 TLH721011:TLJ721011 TBL721011:TBN721011 SRP721011:SRR721011 SHT721011:SHV721011 RXX721011:RXZ721011 ROB721011:ROD721011 REF721011:REH721011 QUJ721011:QUL721011 QKN721011:QKP721011 QAR721011:QAT721011 PQV721011:PQX721011 PGZ721011:PHB721011 OXD721011:OXF721011 ONH721011:ONJ721011 ODL721011:ODN721011 NTP721011:NTR721011 NJT721011:NJV721011 MZX721011:MZZ721011 MQB721011:MQD721011 MGF721011:MGH721011 LWJ721011:LWL721011 LMN721011:LMP721011 LCR721011:LCT721011 KSV721011:KSX721011 KIZ721011:KJB721011 JZD721011:JZF721011 JPH721011:JPJ721011 JFL721011:JFN721011 IVP721011:IVR721011 ILT721011:ILV721011 IBX721011:IBZ721011 HSB721011:HSD721011 HIF721011:HIH721011 GYJ721011:GYL721011 GON721011:GOP721011 GER721011:GET721011 FUV721011:FUX721011 FKZ721011:FLB721011 FBD721011:FBF721011 ERH721011:ERJ721011 EHL721011:EHN721011 DXP721011:DXR721011 DNT721011:DNV721011 DDX721011:DDZ721011 CUB721011:CUD721011 CKF721011:CKH721011 CAJ721011:CAL721011 BQN721011:BQP721011 BGR721011:BGT721011 AWV721011:AWX721011 AMZ721011:ANB721011 ADD721011:ADF721011 TH721011:TJ721011 JL721011:JN721011 N721011:P721011 WVX655475:WVZ655475 WMB655475:WMD655475 WCF655475:WCH655475 VSJ655475:VSL655475 VIN655475:VIP655475 UYR655475:UYT655475 UOV655475:UOX655475 UEZ655475:UFB655475 TVD655475:TVF655475 TLH655475:TLJ655475 TBL655475:TBN655475 SRP655475:SRR655475 SHT655475:SHV655475 RXX655475:RXZ655475 ROB655475:ROD655475 REF655475:REH655475 QUJ655475:QUL655475 QKN655475:QKP655475 QAR655475:QAT655475 PQV655475:PQX655475 PGZ655475:PHB655475 OXD655475:OXF655475 ONH655475:ONJ655475 ODL655475:ODN655475 NTP655475:NTR655475 NJT655475:NJV655475 MZX655475:MZZ655475 MQB655475:MQD655475 MGF655475:MGH655475 LWJ655475:LWL655475 LMN655475:LMP655475 LCR655475:LCT655475 KSV655475:KSX655475 KIZ655475:KJB655475 JZD655475:JZF655475 JPH655475:JPJ655475 JFL655475:JFN655475 IVP655475:IVR655475 ILT655475:ILV655475 IBX655475:IBZ655475 HSB655475:HSD655475 HIF655475:HIH655475 GYJ655475:GYL655475 GON655475:GOP655475 GER655475:GET655475 FUV655475:FUX655475 FKZ655475:FLB655475 FBD655475:FBF655475 ERH655475:ERJ655475 EHL655475:EHN655475 DXP655475:DXR655475 DNT655475:DNV655475 DDX655475:DDZ655475 CUB655475:CUD655475 CKF655475:CKH655475 CAJ655475:CAL655475 BQN655475:BQP655475 BGR655475:BGT655475 AWV655475:AWX655475 AMZ655475:ANB655475 ADD655475:ADF655475 TH655475:TJ655475 JL655475:JN655475 N655475:P655475 WVX589939:WVZ589939 WMB589939:WMD589939 WCF589939:WCH589939 VSJ589939:VSL589939 VIN589939:VIP589939 UYR589939:UYT589939 UOV589939:UOX589939 UEZ589939:UFB589939 TVD589939:TVF589939 TLH589939:TLJ589939 TBL589939:TBN589939 SRP589939:SRR589939 SHT589939:SHV589939 RXX589939:RXZ589939 ROB589939:ROD589939 REF589939:REH589939 QUJ589939:QUL589939 QKN589939:QKP589939 QAR589939:QAT589939 PQV589939:PQX589939 PGZ589939:PHB589939 OXD589939:OXF589939 ONH589939:ONJ589939 ODL589939:ODN589939 NTP589939:NTR589939 NJT589939:NJV589939 MZX589939:MZZ589939 MQB589939:MQD589939 MGF589939:MGH589939 LWJ589939:LWL589939 LMN589939:LMP589939 LCR589939:LCT589939 KSV589939:KSX589939 KIZ589939:KJB589939 JZD589939:JZF589939 JPH589939:JPJ589939 JFL589939:JFN589939 IVP589939:IVR589939 ILT589939:ILV589939 IBX589939:IBZ589939 HSB589939:HSD589939 HIF589939:HIH589939 GYJ589939:GYL589939 GON589939:GOP589939 GER589939:GET589939 FUV589939:FUX589939 FKZ589939:FLB589939 FBD589939:FBF589939 ERH589939:ERJ589939 EHL589939:EHN589939 DXP589939:DXR589939 DNT589939:DNV589939 DDX589939:DDZ589939 CUB589939:CUD589939 CKF589939:CKH589939 CAJ589939:CAL589939 BQN589939:BQP589939 BGR589939:BGT589939 AWV589939:AWX589939 AMZ589939:ANB589939 ADD589939:ADF589939 TH589939:TJ589939 JL589939:JN589939 N589939:P589939 WVX524403:WVZ524403 WMB524403:WMD524403 WCF524403:WCH524403 VSJ524403:VSL524403 VIN524403:VIP524403 UYR524403:UYT524403 UOV524403:UOX524403 UEZ524403:UFB524403 TVD524403:TVF524403 TLH524403:TLJ524403 TBL524403:TBN524403 SRP524403:SRR524403 SHT524403:SHV524403 RXX524403:RXZ524403 ROB524403:ROD524403 REF524403:REH524403 QUJ524403:QUL524403 QKN524403:QKP524403 QAR524403:QAT524403 PQV524403:PQX524403 PGZ524403:PHB524403 OXD524403:OXF524403 ONH524403:ONJ524403 ODL524403:ODN524403 NTP524403:NTR524403 NJT524403:NJV524403 MZX524403:MZZ524403 MQB524403:MQD524403 MGF524403:MGH524403 LWJ524403:LWL524403 LMN524403:LMP524403 LCR524403:LCT524403 KSV524403:KSX524403 KIZ524403:KJB524403 JZD524403:JZF524403 JPH524403:JPJ524403 JFL524403:JFN524403 IVP524403:IVR524403 ILT524403:ILV524403 IBX524403:IBZ524403 HSB524403:HSD524403 HIF524403:HIH524403 GYJ524403:GYL524403 GON524403:GOP524403 GER524403:GET524403 FUV524403:FUX524403 FKZ524403:FLB524403 FBD524403:FBF524403 ERH524403:ERJ524403 EHL524403:EHN524403 DXP524403:DXR524403 DNT524403:DNV524403 DDX524403:DDZ524403 CUB524403:CUD524403 CKF524403:CKH524403 CAJ524403:CAL524403 BQN524403:BQP524403 BGR524403:BGT524403 AWV524403:AWX524403 AMZ524403:ANB524403 ADD524403:ADF524403 TH524403:TJ524403 JL524403:JN524403 N524403:P524403 WVX458867:WVZ458867 WMB458867:WMD458867 WCF458867:WCH458867 VSJ458867:VSL458867 VIN458867:VIP458867 UYR458867:UYT458867 UOV458867:UOX458867 UEZ458867:UFB458867 TVD458867:TVF458867 TLH458867:TLJ458867 TBL458867:TBN458867 SRP458867:SRR458867 SHT458867:SHV458867 RXX458867:RXZ458867 ROB458867:ROD458867 REF458867:REH458867 QUJ458867:QUL458867 QKN458867:QKP458867 QAR458867:QAT458867 PQV458867:PQX458867 PGZ458867:PHB458867 OXD458867:OXF458867 ONH458867:ONJ458867 ODL458867:ODN458867 NTP458867:NTR458867 NJT458867:NJV458867 MZX458867:MZZ458867 MQB458867:MQD458867 MGF458867:MGH458867 LWJ458867:LWL458867 LMN458867:LMP458867 LCR458867:LCT458867 KSV458867:KSX458867 KIZ458867:KJB458867 JZD458867:JZF458867 JPH458867:JPJ458867 JFL458867:JFN458867 IVP458867:IVR458867 ILT458867:ILV458867 IBX458867:IBZ458867 HSB458867:HSD458867 HIF458867:HIH458867 GYJ458867:GYL458867 GON458867:GOP458867 GER458867:GET458867 FUV458867:FUX458867 FKZ458867:FLB458867 FBD458867:FBF458867 ERH458867:ERJ458867 EHL458867:EHN458867 DXP458867:DXR458867 DNT458867:DNV458867 DDX458867:DDZ458867 CUB458867:CUD458867 CKF458867:CKH458867 CAJ458867:CAL458867 BQN458867:BQP458867 BGR458867:BGT458867 AWV458867:AWX458867 AMZ458867:ANB458867 ADD458867:ADF458867 TH458867:TJ458867 JL458867:JN458867 N458867:P458867 WVX393331:WVZ393331 WMB393331:WMD393331 WCF393331:WCH393331 VSJ393331:VSL393331 VIN393331:VIP393331 UYR393331:UYT393331 UOV393331:UOX393331 UEZ393331:UFB393331 TVD393331:TVF393331 TLH393331:TLJ393331 TBL393331:TBN393331 SRP393331:SRR393331 SHT393331:SHV393331 RXX393331:RXZ393331 ROB393331:ROD393331 REF393331:REH393331 QUJ393331:QUL393331 QKN393331:QKP393331 QAR393331:QAT393331 PQV393331:PQX393331 PGZ393331:PHB393331 OXD393331:OXF393331 ONH393331:ONJ393331 ODL393331:ODN393331 NTP393331:NTR393331 NJT393331:NJV393331 MZX393331:MZZ393331 MQB393331:MQD393331 MGF393331:MGH393331 LWJ393331:LWL393331 LMN393331:LMP393331 LCR393331:LCT393331 KSV393331:KSX393331 KIZ393331:KJB393331 JZD393331:JZF393331 JPH393331:JPJ393331 JFL393331:JFN393331 IVP393331:IVR393331 ILT393331:ILV393331 IBX393331:IBZ393331 HSB393331:HSD393331 HIF393331:HIH393331 GYJ393331:GYL393331 GON393331:GOP393331 GER393331:GET393331 FUV393331:FUX393331 FKZ393331:FLB393331 FBD393331:FBF393331 ERH393331:ERJ393331 EHL393331:EHN393331 DXP393331:DXR393331 DNT393331:DNV393331 DDX393331:DDZ393331 CUB393331:CUD393331 CKF393331:CKH393331 CAJ393331:CAL393331 BQN393331:BQP393331 BGR393331:BGT393331 AWV393331:AWX393331 AMZ393331:ANB393331 ADD393331:ADF393331 TH393331:TJ393331 JL393331:JN393331 N393331:P393331 WVX327795:WVZ327795 WMB327795:WMD327795 WCF327795:WCH327795 VSJ327795:VSL327795 VIN327795:VIP327795 UYR327795:UYT327795 UOV327795:UOX327795 UEZ327795:UFB327795 TVD327795:TVF327795 TLH327795:TLJ327795 TBL327795:TBN327795 SRP327795:SRR327795 SHT327795:SHV327795 RXX327795:RXZ327795 ROB327795:ROD327795 REF327795:REH327795 QUJ327795:QUL327795 QKN327795:QKP327795 QAR327795:QAT327795 PQV327795:PQX327795 PGZ327795:PHB327795 OXD327795:OXF327795 ONH327795:ONJ327795 ODL327795:ODN327795 NTP327795:NTR327795 NJT327795:NJV327795 MZX327795:MZZ327795 MQB327795:MQD327795 MGF327795:MGH327795 LWJ327795:LWL327795 LMN327795:LMP327795 LCR327795:LCT327795 KSV327795:KSX327795 KIZ327795:KJB327795 JZD327795:JZF327795 JPH327795:JPJ327795 JFL327795:JFN327795 IVP327795:IVR327795 ILT327795:ILV327795 IBX327795:IBZ327795 HSB327795:HSD327795 HIF327795:HIH327795 GYJ327795:GYL327795 GON327795:GOP327795 GER327795:GET327795 FUV327795:FUX327795 FKZ327795:FLB327795 FBD327795:FBF327795 ERH327795:ERJ327795 EHL327795:EHN327795 DXP327795:DXR327795 DNT327795:DNV327795 DDX327795:DDZ327795 CUB327795:CUD327795 CKF327795:CKH327795 CAJ327795:CAL327795 BQN327795:BQP327795 BGR327795:BGT327795 AWV327795:AWX327795 AMZ327795:ANB327795 ADD327795:ADF327795 TH327795:TJ327795 JL327795:JN327795 N327795:P327795 WVX262259:WVZ262259 WMB262259:WMD262259 WCF262259:WCH262259 VSJ262259:VSL262259 VIN262259:VIP262259 UYR262259:UYT262259 UOV262259:UOX262259 UEZ262259:UFB262259 TVD262259:TVF262259 TLH262259:TLJ262259 TBL262259:TBN262259 SRP262259:SRR262259 SHT262259:SHV262259 RXX262259:RXZ262259 ROB262259:ROD262259 REF262259:REH262259 QUJ262259:QUL262259 QKN262259:QKP262259 QAR262259:QAT262259 PQV262259:PQX262259 PGZ262259:PHB262259 OXD262259:OXF262259 ONH262259:ONJ262259 ODL262259:ODN262259 NTP262259:NTR262259 NJT262259:NJV262259 MZX262259:MZZ262259 MQB262259:MQD262259 MGF262259:MGH262259 LWJ262259:LWL262259 LMN262259:LMP262259 LCR262259:LCT262259 KSV262259:KSX262259 KIZ262259:KJB262259 JZD262259:JZF262259 JPH262259:JPJ262259 JFL262259:JFN262259 IVP262259:IVR262259 ILT262259:ILV262259 IBX262259:IBZ262259 HSB262259:HSD262259 HIF262259:HIH262259 GYJ262259:GYL262259 GON262259:GOP262259 GER262259:GET262259 FUV262259:FUX262259 FKZ262259:FLB262259 FBD262259:FBF262259 ERH262259:ERJ262259 EHL262259:EHN262259 DXP262259:DXR262259 DNT262259:DNV262259 DDX262259:DDZ262259 CUB262259:CUD262259 CKF262259:CKH262259 CAJ262259:CAL262259 BQN262259:BQP262259 BGR262259:BGT262259 AWV262259:AWX262259 AMZ262259:ANB262259 ADD262259:ADF262259 TH262259:TJ262259 JL262259:JN262259 N262259:P262259 WVX196723:WVZ196723 WMB196723:WMD196723 WCF196723:WCH196723 VSJ196723:VSL196723 VIN196723:VIP196723 UYR196723:UYT196723 UOV196723:UOX196723 UEZ196723:UFB196723 TVD196723:TVF196723 TLH196723:TLJ196723 TBL196723:TBN196723 SRP196723:SRR196723 SHT196723:SHV196723 RXX196723:RXZ196723 ROB196723:ROD196723 REF196723:REH196723 QUJ196723:QUL196723 QKN196723:QKP196723 QAR196723:QAT196723 PQV196723:PQX196723 PGZ196723:PHB196723 OXD196723:OXF196723 ONH196723:ONJ196723 ODL196723:ODN196723 NTP196723:NTR196723 NJT196723:NJV196723 MZX196723:MZZ196723 MQB196723:MQD196723 MGF196723:MGH196723 LWJ196723:LWL196723 LMN196723:LMP196723 LCR196723:LCT196723 KSV196723:KSX196723 KIZ196723:KJB196723 JZD196723:JZF196723 JPH196723:JPJ196723 JFL196723:JFN196723 IVP196723:IVR196723 ILT196723:ILV196723 IBX196723:IBZ196723 HSB196723:HSD196723 HIF196723:HIH196723 GYJ196723:GYL196723 GON196723:GOP196723 GER196723:GET196723 FUV196723:FUX196723 FKZ196723:FLB196723 FBD196723:FBF196723 ERH196723:ERJ196723 EHL196723:EHN196723 DXP196723:DXR196723 DNT196723:DNV196723 DDX196723:DDZ196723 CUB196723:CUD196723 CKF196723:CKH196723 CAJ196723:CAL196723 BQN196723:BQP196723 BGR196723:BGT196723 AWV196723:AWX196723 AMZ196723:ANB196723 ADD196723:ADF196723 TH196723:TJ196723 JL196723:JN196723 N196723:P196723 WVX131187:WVZ131187 WMB131187:WMD131187 WCF131187:WCH131187 VSJ131187:VSL131187 VIN131187:VIP131187 UYR131187:UYT131187 UOV131187:UOX131187 UEZ131187:UFB131187 TVD131187:TVF131187 TLH131187:TLJ131187 TBL131187:TBN131187 SRP131187:SRR131187 SHT131187:SHV131187 RXX131187:RXZ131187 ROB131187:ROD131187 REF131187:REH131187 QUJ131187:QUL131187 QKN131187:QKP131187 QAR131187:QAT131187 PQV131187:PQX131187 PGZ131187:PHB131187 OXD131187:OXF131187 ONH131187:ONJ131187 ODL131187:ODN131187 NTP131187:NTR131187 NJT131187:NJV131187 MZX131187:MZZ131187 MQB131187:MQD131187 MGF131187:MGH131187 LWJ131187:LWL131187 LMN131187:LMP131187 LCR131187:LCT131187 KSV131187:KSX131187 KIZ131187:KJB131187 JZD131187:JZF131187 JPH131187:JPJ131187 JFL131187:JFN131187 IVP131187:IVR131187 ILT131187:ILV131187 IBX131187:IBZ131187 HSB131187:HSD131187 HIF131187:HIH131187 GYJ131187:GYL131187 GON131187:GOP131187 GER131187:GET131187 FUV131187:FUX131187 FKZ131187:FLB131187 FBD131187:FBF131187 ERH131187:ERJ131187 EHL131187:EHN131187 DXP131187:DXR131187 DNT131187:DNV131187 DDX131187:DDZ131187 CUB131187:CUD131187 CKF131187:CKH131187 CAJ131187:CAL131187 BQN131187:BQP131187 BGR131187:BGT131187 AWV131187:AWX131187 AMZ131187:ANB131187 ADD131187:ADF131187 TH131187:TJ131187 JL131187:JN131187 N131187:P131187 WVX65651:WVZ65651 WMB65651:WMD65651 WCF65651:WCH65651 VSJ65651:VSL65651 VIN65651:VIP65651 UYR65651:UYT65651 UOV65651:UOX65651 UEZ65651:UFB65651 TVD65651:TVF65651 TLH65651:TLJ65651 TBL65651:TBN65651 SRP65651:SRR65651 SHT65651:SHV65651 RXX65651:RXZ65651 ROB65651:ROD65651 REF65651:REH65651 QUJ65651:QUL65651 QKN65651:QKP65651 QAR65651:QAT65651 PQV65651:PQX65651 PGZ65651:PHB65651 OXD65651:OXF65651 ONH65651:ONJ65651 ODL65651:ODN65651 NTP65651:NTR65651 NJT65651:NJV65651 MZX65651:MZZ65651 MQB65651:MQD65651 MGF65651:MGH65651 LWJ65651:LWL65651 LMN65651:LMP65651 LCR65651:LCT65651 KSV65651:KSX65651 KIZ65651:KJB65651 JZD65651:JZF65651 JPH65651:JPJ65651 JFL65651:JFN65651 IVP65651:IVR65651 ILT65651:ILV65651 IBX65651:IBZ65651 HSB65651:HSD65651 HIF65651:HIH65651 GYJ65651:GYL65651 GON65651:GOP65651 GER65651:GET65651 FUV65651:FUX65651 FKZ65651:FLB65651 FBD65651:FBF65651 ERH65651:ERJ65651 EHL65651:EHN65651 DXP65651:DXR65651 DNT65651:DNV65651 DDX65651:DDZ65651 CUB65651:CUD65651 CKF65651:CKH65651 CAJ65651:CAL65651 BQN65651:BQP65651 BGR65651:BGT65651 AWV65651:AWX65651 AMZ65651:ANB65651 ADD65651:ADF65651 TH65651:TJ65651 JL65651:JN65651 N65651:P65651 WVX983156 WMB983156 WCF983156 VSJ983156 VIN983156 UYR983156 UOV983156 UEZ983156 TVD983156 TLH983156 TBL983156 SRP983156 SHT983156 RXX983156 ROB983156 REF983156 QUJ983156 QKN983156 QAR983156 PQV983156 PGZ983156 OXD983156 ONH983156 ODL983156 NTP983156 NJT983156 MZX983156 MQB983156 MGF983156 LWJ983156 LMN983156 LCR983156 KSV983156 KIZ983156 JZD983156 JPH983156 JFL983156 IVP983156 ILT983156 IBX983156 HSB983156 HIF983156 GYJ983156 GON983156 GER983156 FUV983156 FKZ983156 FBD983156 ERH983156 EHL983156 DXP983156 DNT983156 DDX983156 CUB983156 CKF983156 CAJ983156 BQN983156 BGR983156 AWV983156 AMZ983156 ADD983156 TH983156 JL983156 N983156 WVX917620 WMB917620 WCF917620 VSJ917620 VIN917620 UYR917620 UOV917620 UEZ917620 TVD917620 TLH917620 TBL917620 SRP917620 SHT917620 RXX917620 ROB917620 REF917620 QUJ917620 QKN917620 QAR917620 PQV917620 PGZ917620 OXD917620 ONH917620 ODL917620 NTP917620 NJT917620 MZX917620 MQB917620 MGF917620 LWJ917620 LMN917620 LCR917620 KSV917620 KIZ917620 JZD917620 JPH917620 JFL917620 IVP917620 ILT917620 IBX917620 HSB917620 HIF917620 GYJ917620 GON917620 GER917620 FUV917620 FKZ917620 FBD917620 ERH917620 EHL917620 DXP917620 DNT917620 DDX917620 CUB917620 CKF917620 CAJ917620 BQN917620 BGR917620 AWV917620 AMZ917620 ADD917620 TH917620 JL917620 N917620 WVX852084 WMB852084 WCF852084 VSJ852084 VIN852084 UYR852084 UOV852084 UEZ852084 TVD852084 TLH852084 TBL852084 SRP852084 SHT852084 RXX852084 ROB852084 REF852084 QUJ852084 QKN852084 QAR852084 PQV852084 PGZ852084 OXD852084 ONH852084 ODL852084 NTP852084 NJT852084 MZX852084 MQB852084 MGF852084 LWJ852084 LMN852084 LCR852084 KSV852084 KIZ852084 JZD852084 JPH852084 JFL852084 IVP852084 ILT852084 IBX852084 HSB852084 HIF852084 GYJ852084 GON852084 GER852084 FUV852084 FKZ852084 FBD852084 ERH852084 EHL852084 DXP852084 DNT852084 DDX852084 CUB852084 CKF852084 CAJ852084 BQN852084 BGR852084 AWV852084 AMZ852084 ADD852084 TH852084 JL852084 N852084 WVX786548 WMB786548 WCF786548 VSJ786548 VIN786548 UYR786548 UOV786548 UEZ786548 TVD786548 TLH786548 TBL786548 SRP786548 SHT786548 RXX786548 ROB786548 REF786548 QUJ786548 QKN786548 QAR786548 PQV786548 PGZ786548 OXD786548 ONH786548 ODL786548 NTP786548 NJT786548 MZX786548 MQB786548 MGF786548 LWJ786548 LMN786548 LCR786548 KSV786548 KIZ786548 JZD786548 JPH786548 JFL786548 IVP786548 ILT786548 IBX786548 HSB786548 HIF786548 GYJ786548 GON786548 GER786548 FUV786548 FKZ786548 FBD786548 ERH786548 EHL786548 DXP786548 DNT786548 DDX786548 CUB786548 CKF786548 CAJ786548 BQN786548 BGR786548 AWV786548 AMZ786548 ADD786548 TH786548 JL786548 N786548 WVX721012 WMB721012 WCF721012 VSJ721012 VIN721012 UYR721012 UOV721012 UEZ721012 TVD721012 TLH721012 TBL721012 SRP721012 SHT721012 RXX721012 ROB721012 REF721012 QUJ721012 QKN721012 QAR721012 PQV721012 PGZ721012 OXD721012 ONH721012 ODL721012 NTP721012 NJT721012 MZX721012 MQB721012 MGF721012 LWJ721012 LMN721012 LCR721012 KSV721012 KIZ721012 JZD721012 JPH721012 JFL721012 IVP721012 ILT721012 IBX721012 HSB721012 HIF721012 GYJ721012 GON721012 GER721012 FUV721012 FKZ721012 FBD721012 ERH721012 EHL721012 DXP721012 DNT721012 DDX721012 CUB721012 CKF721012 CAJ721012 BQN721012 BGR721012 AWV721012 AMZ721012 ADD721012 TH721012 JL721012 N721012 WVX655476 WMB655476 WCF655476 VSJ655476 VIN655476 UYR655476 UOV655476 UEZ655476 TVD655476 TLH655476 TBL655476 SRP655476 SHT655476 RXX655476 ROB655476 REF655476 QUJ655476 QKN655476 QAR655476 PQV655476 PGZ655476 OXD655476 ONH655476 ODL655476 NTP655476 NJT655476 MZX655476 MQB655476 MGF655476 LWJ655476 LMN655476 LCR655476 KSV655476 KIZ655476 JZD655476 JPH655476 JFL655476 IVP655476 ILT655476 IBX655476 HSB655476 HIF655476 GYJ655476 GON655476 GER655476 FUV655476 FKZ655476 FBD655476 ERH655476 EHL655476 DXP655476 DNT655476 DDX655476 CUB655476 CKF655476 CAJ655476 BQN655476 BGR655476 AWV655476 AMZ655476 ADD655476 TH655476 JL655476 N655476 WVX589940 WMB589940 WCF589940 VSJ589940 VIN589940 UYR589940 UOV589940 UEZ589940 TVD589940 TLH589940 TBL589940 SRP589940 SHT589940 RXX589940 ROB589940 REF589940 QUJ589940 QKN589940 QAR589940 PQV589940 PGZ589940 OXD589940 ONH589940 ODL589940 NTP589940 NJT589940 MZX589940 MQB589940 MGF589940 LWJ589940 LMN589940 LCR589940 KSV589940 KIZ589940 JZD589940 JPH589940 JFL589940 IVP589940 ILT589940 IBX589940 HSB589940 HIF589940 GYJ589940 GON589940 GER589940 FUV589940 FKZ589940 FBD589940 ERH589940 EHL589940 DXP589940 DNT589940 DDX589940 CUB589940 CKF589940 CAJ589940 BQN589940 BGR589940 AWV589940 AMZ589940 ADD589940 TH589940 JL589940 N589940 WVX524404 WMB524404 WCF524404 VSJ524404 VIN524404 UYR524404 UOV524404 UEZ524404 TVD524404 TLH524404 TBL524404 SRP524404 SHT524404 RXX524404 ROB524404 REF524404 QUJ524404 QKN524404 QAR524404 PQV524404 PGZ524404 OXD524404 ONH524404 ODL524404 NTP524404 NJT524404 MZX524404 MQB524404 MGF524404 LWJ524404 LMN524404 LCR524404 KSV524404 KIZ524404 JZD524404 JPH524404 JFL524404 IVP524404 ILT524404 IBX524404 HSB524404 HIF524404 GYJ524404 GON524404 GER524404 FUV524404 FKZ524404 FBD524404 ERH524404 EHL524404 DXP524404 DNT524404 DDX524404 CUB524404 CKF524404 CAJ524404 BQN524404 BGR524404 AWV524404 AMZ524404 ADD524404 TH524404 JL524404 N524404 WVX458868 WMB458868 WCF458868 VSJ458868 VIN458868 UYR458868 UOV458868 UEZ458868 TVD458868 TLH458868 TBL458868 SRP458868 SHT458868 RXX458868 ROB458868 REF458868 QUJ458868 QKN458868 QAR458868 PQV458868 PGZ458868 OXD458868 ONH458868 ODL458868 NTP458868 NJT458868 MZX458868 MQB458868 MGF458868 LWJ458868 LMN458868 LCR458868 KSV458868 KIZ458868 JZD458868 JPH458868 JFL458868 IVP458868 ILT458868 IBX458868 HSB458868 HIF458868 GYJ458868 GON458868 GER458868 FUV458868 FKZ458868 FBD458868 ERH458868 EHL458868 DXP458868 DNT458868 DDX458868 CUB458868 CKF458868 CAJ458868 BQN458868 BGR458868 AWV458868 AMZ458868 ADD458868 TH458868 JL458868 N458868 WVX393332 WMB393332 WCF393332 VSJ393332 VIN393332 UYR393332 UOV393332 UEZ393332 TVD393332 TLH393332 TBL393332 SRP393332 SHT393332 RXX393332 ROB393332 REF393332 QUJ393332 QKN393332 QAR393332 PQV393332 PGZ393332 OXD393332 ONH393332 ODL393332 NTP393332 NJT393332 MZX393332 MQB393332 MGF393332 LWJ393332 LMN393332 LCR393332 KSV393332 KIZ393332 JZD393332 JPH393332 JFL393332 IVP393332 ILT393332 IBX393332 HSB393332 HIF393332 GYJ393332 GON393332 GER393332 FUV393332 FKZ393332 FBD393332 ERH393332 EHL393332 DXP393332 DNT393332 DDX393332 CUB393332 CKF393332 CAJ393332 BQN393332 BGR393332 AWV393332 AMZ393332 ADD393332 TH393332 JL393332 N393332 WVX327796 WMB327796 WCF327796 VSJ327796 VIN327796 UYR327796 UOV327796 UEZ327796 TVD327796 TLH327796 TBL327796 SRP327796 SHT327796 RXX327796 ROB327796 REF327796 QUJ327796 QKN327796 QAR327796 PQV327796 PGZ327796 OXD327796 ONH327796 ODL327796 NTP327796 NJT327796 MZX327796 MQB327796 MGF327796 LWJ327796 LMN327796 LCR327796 KSV327796 KIZ327796 JZD327796 JPH327796 JFL327796 IVP327796 ILT327796 IBX327796 HSB327796 HIF327796 GYJ327796 GON327796 GER327796 FUV327796 FKZ327796 FBD327796 ERH327796 EHL327796 DXP327796 DNT327796 DDX327796 CUB327796 CKF327796 CAJ327796 BQN327796 BGR327796 AWV327796 AMZ327796 ADD327796 TH327796 JL327796 N327796 WVX262260 WMB262260 WCF262260 VSJ262260 VIN262260 UYR262260 UOV262260 UEZ262260 TVD262260 TLH262260 TBL262260 SRP262260 SHT262260 RXX262260 ROB262260 REF262260 QUJ262260 QKN262260 QAR262260 PQV262260 PGZ262260 OXD262260 ONH262260 ODL262260 NTP262260 NJT262260 MZX262260 MQB262260 MGF262260 LWJ262260 LMN262260 LCR262260 KSV262260 KIZ262260 JZD262260 JPH262260 JFL262260 IVP262260 ILT262260 IBX262260 HSB262260 HIF262260 GYJ262260 GON262260 GER262260 FUV262260 FKZ262260 FBD262260 ERH262260 EHL262260 DXP262260 DNT262260 DDX262260 CUB262260 CKF262260 CAJ262260 BQN262260 BGR262260 AWV262260 AMZ262260 ADD262260 TH262260 JL262260 N262260 WVX196724 WMB196724 WCF196724 VSJ196724 VIN196724 UYR196724 UOV196724 UEZ196724 TVD196724 TLH196724 TBL196724 SRP196724 SHT196724 RXX196724 ROB196724 REF196724 QUJ196724 QKN196724 QAR196724 PQV196724 PGZ196724 OXD196724 ONH196724 ODL196724 NTP196724 NJT196724 MZX196724 MQB196724 MGF196724 LWJ196724 LMN196724 LCR196724 KSV196724 KIZ196724 JZD196724 JPH196724 JFL196724 IVP196724 ILT196724 IBX196724 HSB196724 HIF196724 GYJ196724 GON196724 GER196724 FUV196724 FKZ196724 FBD196724 ERH196724 EHL196724 DXP196724 DNT196724 DDX196724 CUB196724 CKF196724 CAJ196724 BQN196724 BGR196724 AWV196724 AMZ196724 ADD196724 TH196724 JL196724 N196724 WVX131188 WMB131188 WCF131188 VSJ131188 VIN131188 UYR131188 UOV131188 UEZ131188 TVD131188 TLH131188 TBL131188 SRP131188 SHT131188 RXX131188 ROB131188 REF131188 QUJ131188 QKN131188 QAR131188 PQV131188 PGZ131188 OXD131188 ONH131188 ODL131188 NTP131188 NJT131188 MZX131188 MQB131188 MGF131188 LWJ131188 LMN131188 LCR131188 KSV131188 KIZ131188 JZD131188 JPH131188 JFL131188 IVP131188 ILT131188 IBX131188 HSB131188 HIF131188 GYJ131188 GON131188 GER131188 FUV131188 FKZ131188 FBD131188 ERH131188 EHL131188 DXP131188 DNT131188 DDX131188 CUB131188 CKF131188 CAJ131188 BQN131188 BGR131188 AWV131188 AMZ131188 ADD131188 TH131188 JL131188 N131188 WVX65652 WMB65652 WCF65652 VSJ65652 VIN65652 UYR65652 UOV65652 UEZ65652 TVD65652 TLH65652 TBL65652 SRP65652 SHT65652 RXX65652 ROB65652 REF65652 QUJ65652 QKN65652 QAR65652 PQV65652 PGZ65652 OXD65652 ONH65652 ODL65652 NTP65652 NJT65652 MZX65652 MQB65652 MGF65652 LWJ65652 LMN65652 LCR65652 KSV65652 KIZ65652 JZD65652 JPH65652 JFL65652 IVP65652 ILT65652 IBX65652 HSB65652 HIF65652 GYJ65652 GON65652 GER65652 FUV65652 FKZ65652 FBD65652 ERH65652 EHL65652 DXP65652 DNT65652 DDX65652 CUB65652 CKF65652 CAJ65652 BQN65652 BGR65652 AWV65652 AMZ65652 ADD65652 TH65652 JL65652 N65652 WVN983161:WVN983162 WLR983161:WLR983162 WBV983161:WBV983162 VRZ983161:VRZ983162 VID983161:VID983162 UYH983161:UYH983162 UOL983161:UOL983162 UEP983161:UEP983162 TUT983161:TUT983162 TKX983161:TKX983162 TBB983161:TBB983162 SRF983161:SRF983162 SHJ983161:SHJ983162 RXN983161:RXN983162 RNR983161:RNR983162 RDV983161:RDV983162 QTZ983161:QTZ983162 QKD983161:QKD983162 QAH983161:QAH983162 PQL983161:PQL983162 PGP983161:PGP983162 OWT983161:OWT983162 OMX983161:OMX983162 ODB983161:ODB983162 NTF983161:NTF983162 NJJ983161:NJJ983162 MZN983161:MZN983162 MPR983161:MPR983162 MFV983161:MFV983162 LVZ983161:LVZ983162 LMD983161:LMD983162 LCH983161:LCH983162 KSL983161:KSL983162 KIP983161:KIP983162 JYT983161:JYT983162 JOX983161:JOX983162 JFB983161:JFB983162 IVF983161:IVF983162 ILJ983161:ILJ983162 IBN983161:IBN983162 HRR983161:HRR983162 HHV983161:HHV983162 GXZ983161:GXZ983162 GOD983161:GOD983162 GEH983161:GEH983162 FUL983161:FUL983162 FKP983161:FKP983162 FAT983161:FAT983162 EQX983161:EQX983162 EHB983161:EHB983162 DXF983161:DXF983162 DNJ983161:DNJ983162 DDN983161:DDN983162 CTR983161:CTR983162 CJV983161:CJV983162 BZZ983161:BZZ983162 BQD983161:BQD983162 BGH983161:BGH983162 AWL983161:AWL983162 AMP983161:AMP983162 ACT983161:ACT983162 SX983161:SX983162 JB983161:JB983162 C983161:C983162 WVN917625:WVN917626 WLR917625:WLR917626 WBV917625:WBV917626 VRZ917625:VRZ917626 VID917625:VID917626 UYH917625:UYH917626 UOL917625:UOL917626 UEP917625:UEP917626 TUT917625:TUT917626 TKX917625:TKX917626 TBB917625:TBB917626 SRF917625:SRF917626 SHJ917625:SHJ917626 RXN917625:RXN917626 RNR917625:RNR917626 RDV917625:RDV917626 QTZ917625:QTZ917626 QKD917625:QKD917626 QAH917625:QAH917626 PQL917625:PQL917626 PGP917625:PGP917626 OWT917625:OWT917626 OMX917625:OMX917626 ODB917625:ODB917626 NTF917625:NTF917626 NJJ917625:NJJ917626 MZN917625:MZN917626 MPR917625:MPR917626 MFV917625:MFV917626 LVZ917625:LVZ917626 LMD917625:LMD917626 LCH917625:LCH917626 KSL917625:KSL917626 KIP917625:KIP917626 JYT917625:JYT917626 JOX917625:JOX917626 JFB917625:JFB917626 IVF917625:IVF917626 ILJ917625:ILJ917626 IBN917625:IBN917626 HRR917625:HRR917626 HHV917625:HHV917626 GXZ917625:GXZ917626 GOD917625:GOD917626 GEH917625:GEH917626 FUL917625:FUL917626 FKP917625:FKP917626 FAT917625:FAT917626 EQX917625:EQX917626 EHB917625:EHB917626 DXF917625:DXF917626 DNJ917625:DNJ917626 DDN917625:DDN917626 CTR917625:CTR917626 CJV917625:CJV917626 BZZ917625:BZZ917626 BQD917625:BQD917626 BGH917625:BGH917626 AWL917625:AWL917626 AMP917625:AMP917626 ACT917625:ACT917626 SX917625:SX917626 JB917625:JB917626 C917625:C917626 WVN852089:WVN852090 WLR852089:WLR852090 WBV852089:WBV852090 VRZ852089:VRZ852090 VID852089:VID852090 UYH852089:UYH852090 UOL852089:UOL852090 UEP852089:UEP852090 TUT852089:TUT852090 TKX852089:TKX852090 TBB852089:TBB852090 SRF852089:SRF852090 SHJ852089:SHJ852090 RXN852089:RXN852090 RNR852089:RNR852090 RDV852089:RDV852090 QTZ852089:QTZ852090 QKD852089:QKD852090 QAH852089:QAH852090 PQL852089:PQL852090 PGP852089:PGP852090 OWT852089:OWT852090 OMX852089:OMX852090 ODB852089:ODB852090 NTF852089:NTF852090 NJJ852089:NJJ852090 MZN852089:MZN852090 MPR852089:MPR852090 MFV852089:MFV852090 LVZ852089:LVZ852090 LMD852089:LMD852090 LCH852089:LCH852090 KSL852089:KSL852090 KIP852089:KIP852090 JYT852089:JYT852090 JOX852089:JOX852090 JFB852089:JFB852090 IVF852089:IVF852090 ILJ852089:ILJ852090 IBN852089:IBN852090 HRR852089:HRR852090 HHV852089:HHV852090 GXZ852089:GXZ852090 GOD852089:GOD852090 GEH852089:GEH852090 FUL852089:FUL852090 FKP852089:FKP852090 FAT852089:FAT852090 EQX852089:EQX852090 EHB852089:EHB852090 DXF852089:DXF852090 DNJ852089:DNJ852090 DDN852089:DDN852090 CTR852089:CTR852090 CJV852089:CJV852090 BZZ852089:BZZ852090 BQD852089:BQD852090 BGH852089:BGH852090 AWL852089:AWL852090 AMP852089:AMP852090 ACT852089:ACT852090 SX852089:SX852090 JB852089:JB852090 C852089:C852090 WVN786553:WVN786554 WLR786553:WLR786554 WBV786553:WBV786554 VRZ786553:VRZ786554 VID786553:VID786554 UYH786553:UYH786554 UOL786553:UOL786554 UEP786553:UEP786554 TUT786553:TUT786554 TKX786553:TKX786554 TBB786553:TBB786554 SRF786553:SRF786554 SHJ786553:SHJ786554 RXN786553:RXN786554 RNR786553:RNR786554 RDV786553:RDV786554 QTZ786553:QTZ786554 QKD786553:QKD786554 QAH786553:QAH786554 PQL786553:PQL786554 PGP786553:PGP786554 OWT786553:OWT786554 OMX786553:OMX786554 ODB786553:ODB786554 NTF786553:NTF786554 NJJ786553:NJJ786554 MZN786553:MZN786554 MPR786553:MPR786554 MFV786553:MFV786554 LVZ786553:LVZ786554 LMD786553:LMD786554 LCH786553:LCH786554 KSL786553:KSL786554 KIP786553:KIP786554 JYT786553:JYT786554 JOX786553:JOX786554 JFB786553:JFB786554 IVF786553:IVF786554 ILJ786553:ILJ786554 IBN786553:IBN786554 HRR786553:HRR786554 HHV786553:HHV786554 GXZ786553:GXZ786554 GOD786553:GOD786554 GEH786553:GEH786554 FUL786553:FUL786554 FKP786553:FKP786554 FAT786553:FAT786554 EQX786553:EQX786554 EHB786553:EHB786554 DXF786553:DXF786554 DNJ786553:DNJ786554 DDN786553:DDN786554 CTR786553:CTR786554 CJV786553:CJV786554 BZZ786553:BZZ786554 BQD786553:BQD786554 BGH786553:BGH786554 AWL786553:AWL786554 AMP786553:AMP786554 ACT786553:ACT786554 SX786553:SX786554 JB786553:JB786554 C786553:C786554 WVN721017:WVN721018 WLR721017:WLR721018 WBV721017:WBV721018 VRZ721017:VRZ721018 VID721017:VID721018 UYH721017:UYH721018 UOL721017:UOL721018 UEP721017:UEP721018 TUT721017:TUT721018 TKX721017:TKX721018 TBB721017:TBB721018 SRF721017:SRF721018 SHJ721017:SHJ721018 RXN721017:RXN721018 RNR721017:RNR721018 RDV721017:RDV721018 QTZ721017:QTZ721018 QKD721017:QKD721018 QAH721017:QAH721018 PQL721017:PQL721018 PGP721017:PGP721018 OWT721017:OWT721018 OMX721017:OMX721018 ODB721017:ODB721018 NTF721017:NTF721018 NJJ721017:NJJ721018 MZN721017:MZN721018 MPR721017:MPR721018 MFV721017:MFV721018 LVZ721017:LVZ721018 LMD721017:LMD721018 LCH721017:LCH721018 KSL721017:KSL721018 KIP721017:KIP721018 JYT721017:JYT721018 JOX721017:JOX721018 JFB721017:JFB721018 IVF721017:IVF721018 ILJ721017:ILJ721018 IBN721017:IBN721018 HRR721017:HRR721018 HHV721017:HHV721018 GXZ721017:GXZ721018 GOD721017:GOD721018 GEH721017:GEH721018 FUL721017:FUL721018 FKP721017:FKP721018 FAT721017:FAT721018 EQX721017:EQX721018 EHB721017:EHB721018 DXF721017:DXF721018 DNJ721017:DNJ721018 DDN721017:DDN721018 CTR721017:CTR721018 CJV721017:CJV721018 BZZ721017:BZZ721018 BQD721017:BQD721018 BGH721017:BGH721018 AWL721017:AWL721018 AMP721017:AMP721018 ACT721017:ACT721018 SX721017:SX721018 JB721017:JB721018 C721017:C721018 WVN655481:WVN655482 WLR655481:WLR655482 WBV655481:WBV655482 VRZ655481:VRZ655482 VID655481:VID655482 UYH655481:UYH655482 UOL655481:UOL655482 UEP655481:UEP655482 TUT655481:TUT655482 TKX655481:TKX655482 TBB655481:TBB655482 SRF655481:SRF655482 SHJ655481:SHJ655482 RXN655481:RXN655482 RNR655481:RNR655482 RDV655481:RDV655482 QTZ655481:QTZ655482 QKD655481:QKD655482 QAH655481:QAH655482 PQL655481:PQL655482 PGP655481:PGP655482 OWT655481:OWT655482 OMX655481:OMX655482 ODB655481:ODB655482 NTF655481:NTF655482 NJJ655481:NJJ655482 MZN655481:MZN655482 MPR655481:MPR655482 MFV655481:MFV655482 LVZ655481:LVZ655482 LMD655481:LMD655482 LCH655481:LCH655482 KSL655481:KSL655482 KIP655481:KIP655482 JYT655481:JYT655482 JOX655481:JOX655482 JFB655481:JFB655482 IVF655481:IVF655482 ILJ655481:ILJ655482 IBN655481:IBN655482 HRR655481:HRR655482 HHV655481:HHV655482 GXZ655481:GXZ655482 GOD655481:GOD655482 GEH655481:GEH655482 FUL655481:FUL655482 FKP655481:FKP655482 FAT655481:FAT655482 EQX655481:EQX655482 EHB655481:EHB655482 DXF655481:DXF655482 DNJ655481:DNJ655482 DDN655481:DDN655482 CTR655481:CTR655482 CJV655481:CJV655482 BZZ655481:BZZ655482 BQD655481:BQD655482 BGH655481:BGH655482 AWL655481:AWL655482 AMP655481:AMP655482 ACT655481:ACT655482 SX655481:SX655482 JB655481:JB655482 C655481:C655482 WVN589945:WVN589946 WLR589945:WLR589946 WBV589945:WBV589946 VRZ589945:VRZ589946 VID589945:VID589946 UYH589945:UYH589946 UOL589945:UOL589946 UEP589945:UEP589946 TUT589945:TUT589946 TKX589945:TKX589946 TBB589945:TBB589946 SRF589945:SRF589946 SHJ589945:SHJ589946 RXN589945:RXN589946 RNR589945:RNR589946 RDV589945:RDV589946 QTZ589945:QTZ589946 QKD589945:QKD589946 QAH589945:QAH589946 PQL589945:PQL589946 PGP589945:PGP589946 OWT589945:OWT589946 OMX589945:OMX589946 ODB589945:ODB589946 NTF589945:NTF589946 NJJ589945:NJJ589946 MZN589945:MZN589946 MPR589945:MPR589946 MFV589945:MFV589946 LVZ589945:LVZ589946 LMD589945:LMD589946 LCH589945:LCH589946 KSL589945:KSL589946 KIP589945:KIP589946 JYT589945:JYT589946 JOX589945:JOX589946 JFB589945:JFB589946 IVF589945:IVF589946 ILJ589945:ILJ589946 IBN589945:IBN589946 HRR589945:HRR589946 HHV589945:HHV589946 GXZ589945:GXZ589946 GOD589945:GOD589946 GEH589945:GEH589946 FUL589945:FUL589946 FKP589945:FKP589946 FAT589945:FAT589946 EQX589945:EQX589946 EHB589945:EHB589946 DXF589945:DXF589946 DNJ589945:DNJ589946 DDN589945:DDN589946 CTR589945:CTR589946 CJV589945:CJV589946 BZZ589945:BZZ589946 BQD589945:BQD589946 BGH589945:BGH589946 AWL589945:AWL589946 AMP589945:AMP589946 ACT589945:ACT589946 SX589945:SX589946 JB589945:JB589946 C589945:C589946 WVN524409:WVN524410 WLR524409:WLR524410 WBV524409:WBV524410 VRZ524409:VRZ524410 VID524409:VID524410 UYH524409:UYH524410 UOL524409:UOL524410 UEP524409:UEP524410 TUT524409:TUT524410 TKX524409:TKX524410 TBB524409:TBB524410 SRF524409:SRF524410 SHJ524409:SHJ524410 RXN524409:RXN524410 RNR524409:RNR524410 RDV524409:RDV524410 QTZ524409:QTZ524410 QKD524409:QKD524410 QAH524409:QAH524410 PQL524409:PQL524410 PGP524409:PGP524410 OWT524409:OWT524410 OMX524409:OMX524410 ODB524409:ODB524410 NTF524409:NTF524410 NJJ524409:NJJ524410 MZN524409:MZN524410 MPR524409:MPR524410 MFV524409:MFV524410 LVZ524409:LVZ524410 LMD524409:LMD524410 LCH524409:LCH524410 KSL524409:KSL524410 KIP524409:KIP524410 JYT524409:JYT524410 JOX524409:JOX524410 JFB524409:JFB524410 IVF524409:IVF524410 ILJ524409:ILJ524410 IBN524409:IBN524410 HRR524409:HRR524410 HHV524409:HHV524410 GXZ524409:GXZ524410 GOD524409:GOD524410 GEH524409:GEH524410 FUL524409:FUL524410 FKP524409:FKP524410 FAT524409:FAT524410 EQX524409:EQX524410 EHB524409:EHB524410 DXF524409:DXF524410 DNJ524409:DNJ524410 DDN524409:DDN524410 CTR524409:CTR524410 CJV524409:CJV524410 BZZ524409:BZZ524410 BQD524409:BQD524410 BGH524409:BGH524410 AWL524409:AWL524410 AMP524409:AMP524410 ACT524409:ACT524410 SX524409:SX524410 JB524409:JB524410 C524409:C524410 WVN458873:WVN458874 WLR458873:WLR458874 WBV458873:WBV458874 VRZ458873:VRZ458874 VID458873:VID458874 UYH458873:UYH458874 UOL458873:UOL458874 UEP458873:UEP458874 TUT458873:TUT458874 TKX458873:TKX458874 TBB458873:TBB458874 SRF458873:SRF458874 SHJ458873:SHJ458874 RXN458873:RXN458874 RNR458873:RNR458874 RDV458873:RDV458874 QTZ458873:QTZ458874 QKD458873:QKD458874 QAH458873:QAH458874 PQL458873:PQL458874 PGP458873:PGP458874 OWT458873:OWT458874 OMX458873:OMX458874 ODB458873:ODB458874 NTF458873:NTF458874 NJJ458873:NJJ458874 MZN458873:MZN458874 MPR458873:MPR458874 MFV458873:MFV458874 LVZ458873:LVZ458874 LMD458873:LMD458874 LCH458873:LCH458874 KSL458873:KSL458874 KIP458873:KIP458874 JYT458873:JYT458874 JOX458873:JOX458874 JFB458873:JFB458874 IVF458873:IVF458874 ILJ458873:ILJ458874 IBN458873:IBN458874 HRR458873:HRR458874 HHV458873:HHV458874 GXZ458873:GXZ458874 GOD458873:GOD458874 GEH458873:GEH458874 FUL458873:FUL458874 FKP458873:FKP458874 FAT458873:FAT458874 EQX458873:EQX458874 EHB458873:EHB458874 DXF458873:DXF458874 DNJ458873:DNJ458874 DDN458873:DDN458874 CTR458873:CTR458874 CJV458873:CJV458874 BZZ458873:BZZ458874 BQD458873:BQD458874 BGH458873:BGH458874 AWL458873:AWL458874 AMP458873:AMP458874 ACT458873:ACT458874 SX458873:SX458874 JB458873:JB458874 C458873:C458874 WVN393337:WVN393338 WLR393337:WLR393338 WBV393337:WBV393338 VRZ393337:VRZ393338 VID393337:VID393338 UYH393337:UYH393338 UOL393337:UOL393338 UEP393337:UEP393338 TUT393337:TUT393338 TKX393337:TKX393338 TBB393337:TBB393338 SRF393337:SRF393338 SHJ393337:SHJ393338 RXN393337:RXN393338 RNR393337:RNR393338 RDV393337:RDV393338 QTZ393337:QTZ393338 QKD393337:QKD393338 QAH393337:QAH393338 PQL393337:PQL393338 PGP393337:PGP393338 OWT393337:OWT393338 OMX393337:OMX393338 ODB393337:ODB393338 NTF393337:NTF393338 NJJ393337:NJJ393338 MZN393337:MZN393338 MPR393337:MPR393338 MFV393337:MFV393338 LVZ393337:LVZ393338 LMD393337:LMD393338 LCH393337:LCH393338 KSL393337:KSL393338 KIP393337:KIP393338 JYT393337:JYT393338 JOX393337:JOX393338 JFB393337:JFB393338 IVF393337:IVF393338 ILJ393337:ILJ393338 IBN393337:IBN393338 HRR393337:HRR393338 HHV393337:HHV393338 GXZ393337:GXZ393338 GOD393337:GOD393338 GEH393337:GEH393338 FUL393337:FUL393338 FKP393337:FKP393338 FAT393337:FAT393338 EQX393337:EQX393338 EHB393337:EHB393338 DXF393337:DXF393338 DNJ393337:DNJ393338 DDN393337:DDN393338 CTR393337:CTR393338 CJV393337:CJV393338 BZZ393337:BZZ393338 BQD393337:BQD393338 BGH393337:BGH393338 AWL393337:AWL393338 AMP393337:AMP393338 ACT393337:ACT393338 SX393337:SX393338 JB393337:JB393338 C393337:C393338 WVN327801:WVN327802 WLR327801:WLR327802 WBV327801:WBV327802 VRZ327801:VRZ327802 VID327801:VID327802 UYH327801:UYH327802 UOL327801:UOL327802 UEP327801:UEP327802 TUT327801:TUT327802 TKX327801:TKX327802 TBB327801:TBB327802 SRF327801:SRF327802 SHJ327801:SHJ327802 RXN327801:RXN327802 RNR327801:RNR327802 RDV327801:RDV327802 QTZ327801:QTZ327802 QKD327801:QKD327802 QAH327801:QAH327802 PQL327801:PQL327802 PGP327801:PGP327802 OWT327801:OWT327802 OMX327801:OMX327802 ODB327801:ODB327802 NTF327801:NTF327802 NJJ327801:NJJ327802 MZN327801:MZN327802 MPR327801:MPR327802 MFV327801:MFV327802 LVZ327801:LVZ327802 LMD327801:LMD327802 LCH327801:LCH327802 KSL327801:KSL327802 KIP327801:KIP327802 JYT327801:JYT327802 JOX327801:JOX327802 JFB327801:JFB327802 IVF327801:IVF327802 ILJ327801:ILJ327802 IBN327801:IBN327802 HRR327801:HRR327802 HHV327801:HHV327802 GXZ327801:GXZ327802 GOD327801:GOD327802 GEH327801:GEH327802 FUL327801:FUL327802 FKP327801:FKP327802 FAT327801:FAT327802 EQX327801:EQX327802 EHB327801:EHB327802 DXF327801:DXF327802 DNJ327801:DNJ327802 DDN327801:DDN327802 CTR327801:CTR327802 CJV327801:CJV327802 BZZ327801:BZZ327802 BQD327801:BQD327802 BGH327801:BGH327802 AWL327801:AWL327802 AMP327801:AMP327802 ACT327801:ACT327802 SX327801:SX327802 JB327801:JB327802 C327801:C327802 WVN262265:WVN262266 WLR262265:WLR262266 WBV262265:WBV262266 VRZ262265:VRZ262266 VID262265:VID262266 UYH262265:UYH262266 UOL262265:UOL262266 UEP262265:UEP262266 TUT262265:TUT262266 TKX262265:TKX262266 TBB262265:TBB262266 SRF262265:SRF262266 SHJ262265:SHJ262266 RXN262265:RXN262266 RNR262265:RNR262266 RDV262265:RDV262266 QTZ262265:QTZ262266 QKD262265:QKD262266 QAH262265:QAH262266 PQL262265:PQL262266 PGP262265:PGP262266 OWT262265:OWT262266 OMX262265:OMX262266 ODB262265:ODB262266 NTF262265:NTF262266 NJJ262265:NJJ262266 MZN262265:MZN262266 MPR262265:MPR262266 MFV262265:MFV262266 LVZ262265:LVZ262266 LMD262265:LMD262266 LCH262265:LCH262266 KSL262265:KSL262266 KIP262265:KIP262266 JYT262265:JYT262266 JOX262265:JOX262266 JFB262265:JFB262266 IVF262265:IVF262266 ILJ262265:ILJ262266 IBN262265:IBN262266 HRR262265:HRR262266 HHV262265:HHV262266 GXZ262265:GXZ262266 GOD262265:GOD262266 GEH262265:GEH262266 FUL262265:FUL262266 FKP262265:FKP262266 FAT262265:FAT262266 EQX262265:EQX262266 EHB262265:EHB262266 DXF262265:DXF262266 DNJ262265:DNJ262266 DDN262265:DDN262266 CTR262265:CTR262266 CJV262265:CJV262266 BZZ262265:BZZ262266 BQD262265:BQD262266 BGH262265:BGH262266 AWL262265:AWL262266 AMP262265:AMP262266 ACT262265:ACT262266 SX262265:SX262266 JB262265:JB262266 C262265:C262266 WVN196729:WVN196730 WLR196729:WLR196730 WBV196729:WBV196730 VRZ196729:VRZ196730 VID196729:VID196730 UYH196729:UYH196730 UOL196729:UOL196730 UEP196729:UEP196730 TUT196729:TUT196730 TKX196729:TKX196730 TBB196729:TBB196730 SRF196729:SRF196730 SHJ196729:SHJ196730 RXN196729:RXN196730 RNR196729:RNR196730 RDV196729:RDV196730 QTZ196729:QTZ196730 QKD196729:QKD196730 QAH196729:QAH196730 PQL196729:PQL196730 PGP196729:PGP196730 OWT196729:OWT196730 OMX196729:OMX196730 ODB196729:ODB196730 NTF196729:NTF196730 NJJ196729:NJJ196730 MZN196729:MZN196730 MPR196729:MPR196730 MFV196729:MFV196730 LVZ196729:LVZ196730 LMD196729:LMD196730 LCH196729:LCH196730 KSL196729:KSL196730 KIP196729:KIP196730 JYT196729:JYT196730 JOX196729:JOX196730 JFB196729:JFB196730 IVF196729:IVF196730 ILJ196729:ILJ196730 IBN196729:IBN196730 HRR196729:HRR196730 HHV196729:HHV196730 GXZ196729:GXZ196730 GOD196729:GOD196730 GEH196729:GEH196730 FUL196729:FUL196730 FKP196729:FKP196730 FAT196729:FAT196730 EQX196729:EQX196730 EHB196729:EHB196730 DXF196729:DXF196730 DNJ196729:DNJ196730 DDN196729:DDN196730 CTR196729:CTR196730 CJV196729:CJV196730 BZZ196729:BZZ196730 BQD196729:BQD196730 BGH196729:BGH196730 AWL196729:AWL196730 AMP196729:AMP196730 ACT196729:ACT196730 SX196729:SX196730 JB196729:JB196730 C196729:C196730 WVN131193:WVN131194 WLR131193:WLR131194 WBV131193:WBV131194 VRZ131193:VRZ131194 VID131193:VID131194 UYH131193:UYH131194 UOL131193:UOL131194 UEP131193:UEP131194 TUT131193:TUT131194 TKX131193:TKX131194 TBB131193:TBB131194 SRF131193:SRF131194 SHJ131193:SHJ131194 RXN131193:RXN131194 RNR131193:RNR131194 RDV131193:RDV131194 QTZ131193:QTZ131194 QKD131193:QKD131194 QAH131193:QAH131194 PQL131193:PQL131194 PGP131193:PGP131194 OWT131193:OWT131194 OMX131193:OMX131194 ODB131193:ODB131194 NTF131193:NTF131194 NJJ131193:NJJ131194 MZN131193:MZN131194 MPR131193:MPR131194 MFV131193:MFV131194 LVZ131193:LVZ131194 LMD131193:LMD131194 LCH131193:LCH131194 KSL131193:KSL131194 KIP131193:KIP131194 JYT131193:JYT131194 JOX131193:JOX131194 JFB131193:JFB131194 IVF131193:IVF131194 ILJ131193:ILJ131194 IBN131193:IBN131194 HRR131193:HRR131194 HHV131193:HHV131194 GXZ131193:GXZ131194 GOD131193:GOD131194 GEH131193:GEH131194 FUL131193:FUL131194 FKP131193:FKP131194 FAT131193:FAT131194 EQX131193:EQX131194 EHB131193:EHB131194 DXF131193:DXF131194 DNJ131193:DNJ131194 DDN131193:DDN131194 CTR131193:CTR131194 CJV131193:CJV131194 BZZ131193:BZZ131194 BQD131193:BQD131194 BGH131193:BGH131194 AWL131193:AWL131194 AMP131193:AMP131194 ACT131193:ACT131194 SX131193:SX131194 JB131193:JB131194 C131193:C131194 WVN65657:WVN65658 WLR65657:WLR65658 WBV65657:WBV65658 VRZ65657:VRZ65658 VID65657:VID65658 UYH65657:UYH65658 UOL65657:UOL65658 UEP65657:UEP65658 TUT65657:TUT65658 TKX65657:TKX65658 TBB65657:TBB65658 SRF65657:SRF65658 SHJ65657:SHJ65658 RXN65657:RXN65658 RNR65657:RNR65658 RDV65657:RDV65658 QTZ65657:QTZ65658 QKD65657:QKD65658 QAH65657:QAH65658 PQL65657:PQL65658 PGP65657:PGP65658 OWT65657:OWT65658 OMX65657:OMX65658 ODB65657:ODB65658 NTF65657:NTF65658 NJJ65657:NJJ65658 MZN65657:MZN65658 MPR65657:MPR65658 MFV65657:MFV65658 LVZ65657:LVZ65658 LMD65657:LMD65658 LCH65657:LCH65658 KSL65657:KSL65658 KIP65657:KIP65658 JYT65657:JYT65658 JOX65657:JOX65658 JFB65657:JFB65658 IVF65657:IVF65658 ILJ65657:ILJ65658 IBN65657:IBN65658 HRR65657:HRR65658 HHV65657:HHV65658 GXZ65657:GXZ65658 GOD65657:GOD65658 GEH65657:GEH65658 FUL65657:FUL65658 FKP65657:FKP65658 FAT65657:FAT65658 EQX65657:EQX65658 EHB65657:EHB65658 DXF65657:DXF65658 DNJ65657:DNJ65658 DDN65657:DDN65658 CTR65657:CTR65658 CJV65657:CJV65658 BZZ65657:BZZ65658 BQD65657:BQD65658 BGH65657:BGH65658 AWL65657:AWL65658 AMP65657:AMP65658 ACT65657:ACT65658 SX65657:SX65658 JB65657:JB65658 C65657:C65658 WVM983162 WLQ983162 WBU983162 VRY983162 VIC983162 UYG983162 UOK983162 UEO983162 TUS983162 TKW983162 TBA983162 SRE983162 SHI983162 RXM983162 RNQ983162 RDU983162 QTY983162 QKC983162 QAG983162 PQK983162 PGO983162 OWS983162 OMW983162 ODA983162 NTE983162 NJI983162 MZM983162 MPQ983162 MFU983162 LVY983162 LMC983162 LCG983162 KSK983162 KIO983162 JYS983162 JOW983162 JFA983162 IVE983162 ILI983162 IBM983162 HRQ983162 HHU983162 GXY983162 GOC983162 GEG983162 FUK983162 FKO983162 FAS983162 EQW983162 EHA983162 DXE983162 DNI983162 DDM983162 CTQ983162 CJU983162 BZY983162 BQC983162 BGG983162 AWK983162 AMO983162 ACS983162 SW983162 JA983162 B983162 WVM917626 WLQ917626 WBU917626 VRY917626 VIC917626 UYG917626 UOK917626 UEO917626 TUS917626 TKW917626 TBA917626 SRE917626 SHI917626 RXM917626 RNQ917626 RDU917626 QTY917626 QKC917626 QAG917626 PQK917626 PGO917626 OWS917626 OMW917626 ODA917626 NTE917626 NJI917626 MZM917626 MPQ917626 MFU917626 LVY917626 LMC917626 LCG917626 KSK917626 KIO917626 JYS917626 JOW917626 JFA917626 IVE917626 ILI917626 IBM917626 HRQ917626 HHU917626 GXY917626 GOC917626 GEG917626 FUK917626 FKO917626 FAS917626 EQW917626 EHA917626 DXE917626 DNI917626 DDM917626 CTQ917626 CJU917626 BZY917626 BQC917626 BGG917626 AWK917626 AMO917626 ACS917626 SW917626 JA917626 B917626 WVM852090 WLQ852090 WBU852090 VRY852090 VIC852090 UYG852090 UOK852090 UEO852090 TUS852090 TKW852090 TBA852090 SRE852090 SHI852090 RXM852090 RNQ852090 RDU852090 QTY852090 QKC852090 QAG852090 PQK852090 PGO852090 OWS852090 OMW852090 ODA852090 NTE852090 NJI852090 MZM852090 MPQ852090 MFU852090 LVY852090 LMC852090 LCG852090 KSK852090 KIO852090 JYS852090 JOW852090 JFA852090 IVE852090 ILI852090 IBM852090 HRQ852090 HHU852090 GXY852090 GOC852090 GEG852090 FUK852090 FKO852090 FAS852090 EQW852090 EHA852090 DXE852090 DNI852090 DDM852090 CTQ852090 CJU852090 BZY852090 BQC852090 BGG852090 AWK852090 AMO852090 ACS852090 SW852090 JA852090 B852090 WVM786554 WLQ786554 WBU786554 VRY786554 VIC786554 UYG786554 UOK786554 UEO786554 TUS786554 TKW786554 TBA786554 SRE786554 SHI786554 RXM786554 RNQ786554 RDU786554 QTY786554 QKC786554 QAG786554 PQK786554 PGO786554 OWS786554 OMW786554 ODA786554 NTE786554 NJI786554 MZM786554 MPQ786554 MFU786554 LVY786554 LMC786554 LCG786554 KSK786554 KIO786554 JYS786554 JOW786554 JFA786554 IVE786554 ILI786554 IBM786554 HRQ786554 HHU786554 GXY786554 GOC786554 GEG786554 FUK786554 FKO786554 FAS786554 EQW786554 EHA786554 DXE786554 DNI786554 DDM786554 CTQ786554 CJU786554 BZY786554 BQC786554 BGG786554 AWK786554 AMO786554 ACS786554 SW786554 JA786554 B786554 WVM721018 WLQ721018 WBU721018 VRY721018 VIC721018 UYG721018 UOK721018 UEO721018 TUS721018 TKW721018 TBA721018 SRE721018 SHI721018 RXM721018 RNQ721018 RDU721018 QTY721018 QKC721018 QAG721018 PQK721018 PGO721018 OWS721018 OMW721018 ODA721018 NTE721018 NJI721018 MZM721018 MPQ721018 MFU721018 LVY721018 LMC721018 LCG721018 KSK721018 KIO721018 JYS721018 JOW721018 JFA721018 IVE721018 ILI721018 IBM721018 HRQ721018 HHU721018 GXY721018 GOC721018 GEG721018 FUK721018 FKO721018 FAS721018 EQW721018 EHA721018 DXE721018 DNI721018 DDM721018 CTQ721018 CJU721018 BZY721018 BQC721018 BGG721018 AWK721018 AMO721018 ACS721018 SW721018 JA721018 B721018 WVM655482 WLQ655482 WBU655482 VRY655482 VIC655482 UYG655482 UOK655482 UEO655482 TUS655482 TKW655482 TBA655482 SRE655482 SHI655482 RXM655482 RNQ655482 RDU655482 QTY655482 QKC655482 QAG655482 PQK655482 PGO655482 OWS655482 OMW655482 ODA655482 NTE655482 NJI655482 MZM655482 MPQ655482 MFU655482 LVY655482 LMC655482 LCG655482 KSK655482 KIO655482 JYS655482 JOW655482 JFA655482 IVE655482 ILI655482 IBM655482 HRQ655482 HHU655482 GXY655482 GOC655482 GEG655482 FUK655482 FKO655482 FAS655482 EQW655482 EHA655482 DXE655482 DNI655482 DDM655482 CTQ655482 CJU655482 BZY655482 BQC655482 BGG655482 AWK655482 AMO655482 ACS655482 SW655482 JA655482 B655482 WVM589946 WLQ589946 WBU589946 VRY589946 VIC589946 UYG589946 UOK589946 UEO589946 TUS589946 TKW589946 TBA589946 SRE589946 SHI589946 RXM589946 RNQ589946 RDU589946 QTY589946 QKC589946 QAG589946 PQK589946 PGO589946 OWS589946 OMW589946 ODA589946 NTE589946 NJI589946 MZM589946 MPQ589946 MFU589946 LVY589946 LMC589946 LCG589946 KSK589946 KIO589946 JYS589946 JOW589946 JFA589946 IVE589946 ILI589946 IBM589946 HRQ589946 HHU589946 GXY589946 GOC589946 GEG589946 FUK589946 FKO589946 FAS589946 EQW589946 EHA589946 DXE589946 DNI589946 DDM589946 CTQ589946 CJU589946 BZY589946 BQC589946 BGG589946 AWK589946 AMO589946 ACS589946 SW589946 JA589946 B589946 WVM524410 WLQ524410 WBU524410 VRY524410 VIC524410 UYG524410 UOK524410 UEO524410 TUS524410 TKW524410 TBA524410 SRE524410 SHI524410 RXM524410 RNQ524410 RDU524410 QTY524410 QKC524410 QAG524410 PQK524410 PGO524410 OWS524410 OMW524410 ODA524410 NTE524410 NJI524410 MZM524410 MPQ524410 MFU524410 LVY524410 LMC524410 LCG524410 KSK524410 KIO524410 JYS524410 JOW524410 JFA524410 IVE524410 ILI524410 IBM524410 HRQ524410 HHU524410 GXY524410 GOC524410 GEG524410 FUK524410 FKO524410 FAS524410 EQW524410 EHA524410 DXE524410 DNI524410 DDM524410 CTQ524410 CJU524410 BZY524410 BQC524410 BGG524410 AWK524410 AMO524410 ACS524410 SW524410 JA524410 B524410 WVM458874 WLQ458874 WBU458874 VRY458874 VIC458874 UYG458874 UOK458874 UEO458874 TUS458874 TKW458874 TBA458874 SRE458874 SHI458874 RXM458874 RNQ458874 RDU458874 QTY458874 QKC458874 QAG458874 PQK458874 PGO458874 OWS458874 OMW458874 ODA458874 NTE458874 NJI458874 MZM458874 MPQ458874 MFU458874 LVY458874 LMC458874 LCG458874 KSK458874 KIO458874 JYS458874 JOW458874 JFA458874 IVE458874 ILI458874 IBM458874 HRQ458874 HHU458874 GXY458874 GOC458874 GEG458874 FUK458874 FKO458874 FAS458874 EQW458874 EHA458874 DXE458874 DNI458874 DDM458874 CTQ458874 CJU458874 BZY458874 BQC458874 BGG458874 AWK458874 AMO458874 ACS458874 SW458874 JA458874 B458874 WVM393338 WLQ393338 WBU393338 VRY393338 VIC393338 UYG393338 UOK393338 UEO393338 TUS393338 TKW393338 TBA393338 SRE393338 SHI393338 RXM393338 RNQ393338 RDU393338 QTY393338 QKC393338 QAG393338 PQK393338 PGO393338 OWS393338 OMW393338 ODA393338 NTE393338 NJI393338 MZM393338 MPQ393338 MFU393338 LVY393338 LMC393338 LCG393338 KSK393338 KIO393338 JYS393338 JOW393338 JFA393338 IVE393338 ILI393338 IBM393338 HRQ393338 HHU393338 GXY393338 GOC393338 GEG393338 FUK393338 FKO393338 FAS393338 EQW393338 EHA393338 DXE393338 DNI393338 DDM393338 CTQ393338 CJU393338 BZY393338 BQC393338 BGG393338 AWK393338 AMO393338 ACS393338 SW393338 JA393338 B393338 WVM327802 WLQ327802 WBU327802 VRY327802 VIC327802 UYG327802 UOK327802 UEO327802 TUS327802 TKW327802 TBA327802 SRE327802 SHI327802 RXM327802 RNQ327802 RDU327802 QTY327802 QKC327802 QAG327802 PQK327802 PGO327802 OWS327802 OMW327802 ODA327802 NTE327802 NJI327802 MZM327802 MPQ327802 MFU327802 LVY327802 LMC327802 LCG327802 KSK327802 KIO327802 JYS327802 JOW327802 JFA327802 IVE327802 ILI327802 IBM327802 HRQ327802 HHU327802 GXY327802 GOC327802 GEG327802 FUK327802 FKO327802 FAS327802 EQW327802 EHA327802 DXE327802 DNI327802 DDM327802 CTQ327802 CJU327802 BZY327802 BQC327802 BGG327802 AWK327802 AMO327802 ACS327802 SW327802 JA327802 B327802 WVM262266 WLQ262266 WBU262266 VRY262266 VIC262266 UYG262266 UOK262266 UEO262266 TUS262266 TKW262266 TBA262266 SRE262266 SHI262266 RXM262266 RNQ262266 RDU262266 QTY262266 QKC262266 QAG262266 PQK262266 PGO262266 OWS262266 OMW262266 ODA262266 NTE262266 NJI262266 MZM262266 MPQ262266 MFU262266 LVY262266 LMC262266 LCG262266 KSK262266 KIO262266 JYS262266 JOW262266 JFA262266 IVE262266 ILI262266 IBM262266 HRQ262266 HHU262266 GXY262266 GOC262266 GEG262266 FUK262266 FKO262266 FAS262266 EQW262266 EHA262266 DXE262266 DNI262266 DDM262266 CTQ262266 CJU262266 BZY262266 BQC262266 BGG262266 AWK262266 AMO262266 ACS262266 SW262266 JA262266 B262266 WVM196730 WLQ196730 WBU196730 VRY196730 VIC196730 UYG196730 UOK196730 UEO196730 TUS196730 TKW196730 TBA196730 SRE196730 SHI196730 RXM196730 RNQ196730 RDU196730 QTY196730 QKC196730 QAG196730 PQK196730 PGO196730 OWS196730 OMW196730 ODA196730 NTE196730 NJI196730 MZM196730 MPQ196730 MFU196730 LVY196730 LMC196730 LCG196730 KSK196730 KIO196730 JYS196730 JOW196730 JFA196730 IVE196730 ILI196730 IBM196730 HRQ196730 HHU196730 GXY196730 GOC196730 GEG196730 FUK196730 FKO196730 FAS196730 EQW196730 EHA196730 DXE196730 DNI196730 DDM196730 CTQ196730 CJU196730 BZY196730 BQC196730 BGG196730 AWK196730 AMO196730 ACS196730 SW196730 JA196730 B196730 WVM131194 WLQ131194 WBU131194 VRY131194 VIC131194 UYG131194 UOK131194 UEO131194 TUS131194 TKW131194 TBA131194 SRE131194 SHI131194 RXM131194 RNQ131194 RDU131194 QTY131194 QKC131194 QAG131194 PQK131194 PGO131194 OWS131194 OMW131194 ODA131194 NTE131194 NJI131194 MZM131194 MPQ131194 MFU131194 LVY131194 LMC131194 LCG131194 KSK131194 KIO131194 JYS131194 JOW131194 JFA131194 IVE131194 ILI131194 IBM131194 HRQ131194 HHU131194 GXY131194 GOC131194 GEG131194 FUK131194 FKO131194 FAS131194 EQW131194 EHA131194 DXE131194 DNI131194 DDM131194 CTQ131194 CJU131194 BZY131194 BQC131194 BGG131194 AWK131194 AMO131194 ACS131194 SW131194 JA131194 B131194 WVM65658 WLQ65658 WBU65658 VRY65658 VIC65658 UYG65658 UOK65658 UEO65658 TUS65658 TKW65658 TBA65658 SRE65658 SHI65658 RXM65658 RNQ65658 RDU65658 QTY65658 QKC65658 QAG65658 PQK65658 PGO65658 OWS65658 OMW65658 ODA65658 NTE65658 NJI65658 MZM65658 MPQ65658 MFU65658 LVY65658 LMC65658 LCG65658 KSK65658 KIO65658 JYS65658 JOW65658 JFA65658 IVE65658 ILI65658 IBM65658 HRQ65658 HHU65658 GXY65658 GOC65658 GEG65658 FUK65658 FKO65658 FAS65658 EQW65658 EHA65658 DXE65658 DNI65658 DDM65658 CTQ65658 CJU65658 BZY65658 BQC65658 BGG65658 AWK65658 AMO65658 ACS65658 SW65658 JA65658 B65658 WVO983173:WVO983178 WLS983173:WLS983178 WBW983173:WBW983178 VSA983173:VSA983178 VIE983173:VIE983178 UYI983173:UYI983178 UOM983173:UOM983178 UEQ983173:UEQ983178 TUU983173:TUU983178 TKY983173:TKY983178 TBC983173:TBC983178 SRG983173:SRG983178 SHK983173:SHK983178 RXO983173:RXO983178 RNS983173:RNS983178 RDW983173:RDW983178 QUA983173:QUA983178 QKE983173:QKE983178 QAI983173:QAI983178 PQM983173:PQM983178 PGQ983173:PGQ983178 OWU983173:OWU983178 OMY983173:OMY983178 ODC983173:ODC983178 NTG983173:NTG983178 NJK983173:NJK983178 MZO983173:MZO983178 MPS983173:MPS983178 MFW983173:MFW983178 LWA983173:LWA983178 LME983173:LME983178 LCI983173:LCI983178 KSM983173:KSM983178 KIQ983173:KIQ983178 JYU983173:JYU983178 JOY983173:JOY983178 JFC983173:JFC983178 IVG983173:IVG983178 ILK983173:ILK983178 IBO983173:IBO983178 HRS983173:HRS983178 HHW983173:HHW983178 GYA983173:GYA983178 GOE983173:GOE983178 GEI983173:GEI983178 FUM983173:FUM983178 FKQ983173:FKQ983178 FAU983173:FAU983178 EQY983173:EQY983178 EHC983173:EHC983178 DXG983173:DXG983178 DNK983173:DNK983178 DDO983173:DDO983178 CTS983173:CTS983178 CJW983173:CJW983178 CAA983173:CAA983178 BQE983173:BQE983178 BGI983173:BGI983178 AWM983173:AWM983178 AMQ983173:AMQ983178 ACU983173:ACU983178 SY983173:SY983178 JC983173:JC983178 D983173:E983178 WVO917637:WVO917642 WLS917637:WLS917642 WBW917637:WBW917642 VSA917637:VSA917642 VIE917637:VIE917642 UYI917637:UYI917642 UOM917637:UOM917642 UEQ917637:UEQ917642 TUU917637:TUU917642 TKY917637:TKY917642 TBC917637:TBC917642 SRG917637:SRG917642 SHK917637:SHK917642 RXO917637:RXO917642 RNS917637:RNS917642 RDW917637:RDW917642 QUA917637:QUA917642 QKE917637:QKE917642 QAI917637:QAI917642 PQM917637:PQM917642 PGQ917637:PGQ917642 OWU917637:OWU917642 OMY917637:OMY917642 ODC917637:ODC917642 NTG917637:NTG917642 NJK917637:NJK917642 MZO917637:MZO917642 MPS917637:MPS917642 MFW917637:MFW917642 LWA917637:LWA917642 LME917637:LME917642 LCI917637:LCI917642 KSM917637:KSM917642 KIQ917637:KIQ917642 JYU917637:JYU917642 JOY917637:JOY917642 JFC917637:JFC917642 IVG917637:IVG917642 ILK917637:ILK917642 IBO917637:IBO917642 HRS917637:HRS917642 HHW917637:HHW917642 GYA917637:GYA917642 GOE917637:GOE917642 GEI917637:GEI917642 FUM917637:FUM917642 FKQ917637:FKQ917642 FAU917637:FAU917642 EQY917637:EQY917642 EHC917637:EHC917642 DXG917637:DXG917642 DNK917637:DNK917642 DDO917637:DDO917642 CTS917637:CTS917642 CJW917637:CJW917642 CAA917637:CAA917642 BQE917637:BQE917642 BGI917637:BGI917642 AWM917637:AWM917642 AMQ917637:AMQ917642 ACU917637:ACU917642 SY917637:SY917642 JC917637:JC917642 D917637:E917642 WVO852101:WVO852106 WLS852101:WLS852106 WBW852101:WBW852106 VSA852101:VSA852106 VIE852101:VIE852106 UYI852101:UYI852106 UOM852101:UOM852106 UEQ852101:UEQ852106 TUU852101:TUU852106 TKY852101:TKY852106 TBC852101:TBC852106 SRG852101:SRG852106 SHK852101:SHK852106 RXO852101:RXO852106 RNS852101:RNS852106 RDW852101:RDW852106 QUA852101:QUA852106 QKE852101:QKE852106 QAI852101:QAI852106 PQM852101:PQM852106 PGQ852101:PGQ852106 OWU852101:OWU852106 OMY852101:OMY852106 ODC852101:ODC852106 NTG852101:NTG852106 NJK852101:NJK852106 MZO852101:MZO852106 MPS852101:MPS852106 MFW852101:MFW852106 LWA852101:LWA852106 LME852101:LME852106 LCI852101:LCI852106 KSM852101:KSM852106 KIQ852101:KIQ852106 JYU852101:JYU852106 JOY852101:JOY852106 JFC852101:JFC852106 IVG852101:IVG852106 ILK852101:ILK852106 IBO852101:IBO852106 HRS852101:HRS852106 HHW852101:HHW852106 GYA852101:GYA852106 GOE852101:GOE852106 GEI852101:GEI852106 FUM852101:FUM852106 FKQ852101:FKQ852106 FAU852101:FAU852106 EQY852101:EQY852106 EHC852101:EHC852106 DXG852101:DXG852106 DNK852101:DNK852106 DDO852101:DDO852106 CTS852101:CTS852106 CJW852101:CJW852106 CAA852101:CAA852106 BQE852101:BQE852106 BGI852101:BGI852106 AWM852101:AWM852106 AMQ852101:AMQ852106 ACU852101:ACU852106 SY852101:SY852106 JC852101:JC852106 D852101:E852106 WVO786565:WVO786570 WLS786565:WLS786570 WBW786565:WBW786570 VSA786565:VSA786570 VIE786565:VIE786570 UYI786565:UYI786570 UOM786565:UOM786570 UEQ786565:UEQ786570 TUU786565:TUU786570 TKY786565:TKY786570 TBC786565:TBC786570 SRG786565:SRG786570 SHK786565:SHK786570 RXO786565:RXO786570 RNS786565:RNS786570 RDW786565:RDW786570 QUA786565:QUA786570 QKE786565:QKE786570 QAI786565:QAI786570 PQM786565:PQM786570 PGQ786565:PGQ786570 OWU786565:OWU786570 OMY786565:OMY786570 ODC786565:ODC786570 NTG786565:NTG786570 NJK786565:NJK786570 MZO786565:MZO786570 MPS786565:MPS786570 MFW786565:MFW786570 LWA786565:LWA786570 LME786565:LME786570 LCI786565:LCI786570 KSM786565:KSM786570 KIQ786565:KIQ786570 JYU786565:JYU786570 JOY786565:JOY786570 JFC786565:JFC786570 IVG786565:IVG786570 ILK786565:ILK786570 IBO786565:IBO786570 HRS786565:HRS786570 HHW786565:HHW786570 GYA786565:GYA786570 GOE786565:GOE786570 GEI786565:GEI786570 FUM786565:FUM786570 FKQ786565:FKQ786570 FAU786565:FAU786570 EQY786565:EQY786570 EHC786565:EHC786570 DXG786565:DXG786570 DNK786565:DNK786570 DDO786565:DDO786570 CTS786565:CTS786570 CJW786565:CJW786570 CAA786565:CAA786570 BQE786565:BQE786570 BGI786565:BGI786570 AWM786565:AWM786570 AMQ786565:AMQ786570 ACU786565:ACU786570 SY786565:SY786570 JC786565:JC786570 D786565:E786570 WVO721029:WVO721034 WLS721029:WLS721034 WBW721029:WBW721034 VSA721029:VSA721034 VIE721029:VIE721034 UYI721029:UYI721034 UOM721029:UOM721034 UEQ721029:UEQ721034 TUU721029:TUU721034 TKY721029:TKY721034 TBC721029:TBC721034 SRG721029:SRG721034 SHK721029:SHK721034 RXO721029:RXO721034 RNS721029:RNS721034 RDW721029:RDW721034 QUA721029:QUA721034 QKE721029:QKE721034 QAI721029:QAI721034 PQM721029:PQM721034 PGQ721029:PGQ721034 OWU721029:OWU721034 OMY721029:OMY721034 ODC721029:ODC721034 NTG721029:NTG721034 NJK721029:NJK721034 MZO721029:MZO721034 MPS721029:MPS721034 MFW721029:MFW721034 LWA721029:LWA721034 LME721029:LME721034 LCI721029:LCI721034 KSM721029:KSM721034 KIQ721029:KIQ721034 JYU721029:JYU721034 JOY721029:JOY721034 JFC721029:JFC721034 IVG721029:IVG721034 ILK721029:ILK721034 IBO721029:IBO721034 HRS721029:HRS721034 HHW721029:HHW721034 GYA721029:GYA721034 GOE721029:GOE721034 GEI721029:GEI721034 FUM721029:FUM721034 FKQ721029:FKQ721034 FAU721029:FAU721034 EQY721029:EQY721034 EHC721029:EHC721034 DXG721029:DXG721034 DNK721029:DNK721034 DDO721029:DDO721034 CTS721029:CTS721034 CJW721029:CJW721034 CAA721029:CAA721034 BQE721029:BQE721034 BGI721029:BGI721034 AWM721029:AWM721034 AMQ721029:AMQ721034 ACU721029:ACU721034 SY721029:SY721034 JC721029:JC721034 D721029:E721034 WVO655493:WVO655498 WLS655493:WLS655498 WBW655493:WBW655498 VSA655493:VSA655498 VIE655493:VIE655498 UYI655493:UYI655498 UOM655493:UOM655498 UEQ655493:UEQ655498 TUU655493:TUU655498 TKY655493:TKY655498 TBC655493:TBC655498 SRG655493:SRG655498 SHK655493:SHK655498 RXO655493:RXO655498 RNS655493:RNS655498 RDW655493:RDW655498 QUA655493:QUA655498 QKE655493:QKE655498 QAI655493:QAI655498 PQM655493:PQM655498 PGQ655493:PGQ655498 OWU655493:OWU655498 OMY655493:OMY655498 ODC655493:ODC655498 NTG655493:NTG655498 NJK655493:NJK655498 MZO655493:MZO655498 MPS655493:MPS655498 MFW655493:MFW655498 LWA655493:LWA655498 LME655493:LME655498 LCI655493:LCI655498 KSM655493:KSM655498 KIQ655493:KIQ655498 JYU655493:JYU655498 JOY655493:JOY655498 JFC655493:JFC655498 IVG655493:IVG655498 ILK655493:ILK655498 IBO655493:IBO655498 HRS655493:HRS655498 HHW655493:HHW655498 GYA655493:GYA655498 GOE655493:GOE655498 GEI655493:GEI655498 FUM655493:FUM655498 FKQ655493:FKQ655498 FAU655493:FAU655498 EQY655493:EQY655498 EHC655493:EHC655498 DXG655493:DXG655498 DNK655493:DNK655498 DDO655493:DDO655498 CTS655493:CTS655498 CJW655493:CJW655498 CAA655493:CAA655498 BQE655493:BQE655498 BGI655493:BGI655498 AWM655493:AWM655498 AMQ655493:AMQ655498 ACU655493:ACU655498 SY655493:SY655498 JC655493:JC655498 D655493:E655498 WVO589957:WVO589962 WLS589957:WLS589962 WBW589957:WBW589962 VSA589957:VSA589962 VIE589957:VIE589962 UYI589957:UYI589962 UOM589957:UOM589962 UEQ589957:UEQ589962 TUU589957:TUU589962 TKY589957:TKY589962 TBC589957:TBC589962 SRG589957:SRG589962 SHK589957:SHK589962 RXO589957:RXO589962 RNS589957:RNS589962 RDW589957:RDW589962 QUA589957:QUA589962 QKE589957:QKE589962 QAI589957:QAI589962 PQM589957:PQM589962 PGQ589957:PGQ589962 OWU589957:OWU589962 OMY589957:OMY589962 ODC589957:ODC589962 NTG589957:NTG589962 NJK589957:NJK589962 MZO589957:MZO589962 MPS589957:MPS589962 MFW589957:MFW589962 LWA589957:LWA589962 LME589957:LME589962 LCI589957:LCI589962 KSM589957:KSM589962 KIQ589957:KIQ589962 JYU589957:JYU589962 JOY589957:JOY589962 JFC589957:JFC589962 IVG589957:IVG589962 ILK589957:ILK589962 IBO589957:IBO589962 HRS589957:HRS589962 HHW589957:HHW589962 GYA589957:GYA589962 GOE589957:GOE589962 GEI589957:GEI589962 FUM589957:FUM589962 FKQ589957:FKQ589962 FAU589957:FAU589962 EQY589957:EQY589962 EHC589957:EHC589962 DXG589957:DXG589962 DNK589957:DNK589962 DDO589957:DDO589962 CTS589957:CTS589962 CJW589957:CJW589962 CAA589957:CAA589962 BQE589957:BQE589962 BGI589957:BGI589962 AWM589957:AWM589962 AMQ589957:AMQ589962 ACU589957:ACU589962 SY589957:SY589962 JC589957:JC589962 D589957:E589962 WVO524421:WVO524426 WLS524421:WLS524426 WBW524421:WBW524426 VSA524421:VSA524426 VIE524421:VIE524426 UYI524421:UYI524426 UOM524421:UOM524426 UEQ524421:UEQ524426 TUU524421:TUU524426 TKY524421:TKY524426 TBC524421:TBC524426 SRG524421:SRG524426 SHK524421:SHK524426 RXO524421:RXO524426 RNS524421:RNS524426 RDW524421:RDW524426 QUA524421:QUA524426 QKE524421:QKE524426 QAI524421:QAI524426 PQM524421:PQM524426 PGQ524421:PGQ524426 OWU524421:OWU524426 OMY524421:OMY524426 ODC524421:ODC524426 NTG524421:NTG524426 NJK524421:NJK524426 MZO524421:MZO524426 MPS524421:MPS524426 MFW524421:MFW524426 LWA524421:LWA524426 LME524421:LME524426 LCI524421:LCI524426 KSM524421:KSM524426 KIQ524421:KIQ524426 JYU524421:JYU524426 JOY524421:JOY524426 JFC524421:JFC524426 IVG524421:IVG524426 ILK524421:ILK524426 IBO524421:IBO524426 HRS524421:HRS524426 HHW524421:HHW524426 GYA524421:GYA524426 GOE524421:GOE524426 GEI524421:GEI524426 FUM524421:FUM524426 FKQ524421:FKQ524426 FAU524421:FAU524426 EQY524421:EQY524426 EHC524421:EHC524426 DXG524421:DXG524426 DNK524421:DNK524426 DDO524421:DDO524426 CTS524421:CTS524426 CJW524421:CJW524426 CAA524421:CAA524426 BQE524421:BQE524426 BGI524421:BGI524426 AWM524421:AWM524426 AMQ524421:AMQ524426 ACU524421:ACU524426 SY524421:SY524426 JC524421:JC524426 D524421:E524426 WVO458885:WVO458890 WLS458885:WLS458890 WBW458885:WBW458890 VSA458885:VSA458890 VIE458885:VIE458890 UYI458885:UYI458890 UOM458885:UOM458890 UEQ458885:UEQ458890 TUU458885:TUU458890 TKY458885:TKY458890 TBC458885:TBC458890 SRG458885:SRG458890 SHK458885:SHK458890 RXO458885:RXO458890 RNS458885:RNS458890 RDW458885:RDW458890 QUA458885:QUA458890 QKE458885:QKE458890 QAI458885:QAI458890 PQM458885:PQM458890 PGQ458885:PGQ458890 OWU458885:OWU458890 OMY458885:OMY458890 ODC458885:ODC458890 NTG458885:NTG458890 NJK458885:NJK458890 MZO458885:MZO458890 MPS458885:MPS458890 MFW458885:MFW458890 LWA458885:LWA458890 LME458885:LME458890 LCI458885:LCI458890 KSM458885:KSM458890 KIQ458885:KIQ458890 JYU458885:JYU458890 JOY458885:JOY458890 JFC458885:JFC458890 IVG458885:IVG458890 ILK458885:ILK458890 IBO458885:IBO458890 HRS458885:HRS458890 HHW458885:HHW458890 GYA458885:GYA458890 GOE458885:GOE458890 GEI458885:GEI458890 FUM458885:FUM458890 FKQ458885:FKQ458890 FAU458885:FAU458890 EQY458885:EQY458890 EHC458885:EHC458890 DXG458885:DXG458890 DNK458885:DNK458890 DDO458885:DDO458890 CTS458885:CTS458890 CJW458885:CJW458890 CAA458885:CAA458890 BQE458885:BQE458890 BGI458885:BGI458890 AWM458885:AWM458890 AMQ458885:AMQ458890 ACU458885:ACU458890 SY458885:SY458890 JC458885:JC458890 D458885:E458890 WVO393349:WVO393354 WLS393349:WLS393354 WBW393349:WBW393354 VSA393349:VSA393354 VIE393349:VIE393354 UYI393349:UYI393354 UOM393349:UOM393354 UEQ393349:UEQ393354 TUU393349:TUU393354 TKY393349:TKY393354 TBC393349:TBC393354 SRG393349:SRG393354 SHK393349:SHK393354 RXO393349:RXO393354 RNS393349:RNS393354 RDW393349:RDW393354 QUA393349:QUA393354 QKE393349:QKE393354 QAI393349:QAI393354 PQM393349:PQM393354 PGQ393349:PGQ393354 OWU393349:OWU393354 OMY393349:OMY393354 ODC393349:ODC393354 NTG393349:NTG393354 NJK393349:NJK393354 MZO393349:MZO393354 MPS393349:MPS393354 MFW393349:MFW393354 LWA393349:LWA393354 LME393349:LME393354 LCI393349:LCI393354 KSM393349:KSM393354 KIQ393349:KIQ393354 JYU393349:JYU393354 JOY393349:JOY393354 JFC393349:JFC393354 IVG393349:IVG393354 ILK393349:ILK393354 IBO393349:IBO393354 HRS393349:HRS393354 HHW393349:HHW393354 GYA393349:GYA393354 GOE393349:GOE393354 GEI393349:GEI393354 FUM393349:FUM393354 FKQ393349:FKQ393354 FAU393349:FAU393354 EQY393349:EQY393354 EHC393349:EHC393354 DXG393349:DXG393354 DNK393349:DNK393354 DDO393349:DDO393354 CTS393349:CTS393354 CJW393349:CJW393354 CAA393349:CAA393354 BQE393349:BQE393354 BGI393349:BGI393354 AWM393349:AWM393354 AMQ393349:AMQ393354 ACU393349:ACU393354 SY393349:SY393354 JC393349:JC393354 D393349:E393354 WVO327813:WVO327818 WLS327813:WLS327818 WBW327813:WBW327818 VSA327813:VSA327818 VIE327813:VIE327818 UYI327813:UYI327818 UOM327813:UOM327818 UEQ327813:UEQ327818 TUU327813:TUU327818 TKY327813:TKY327818 TBC327813:TBC327818 SRG327813:SRG327818 SHK327813:SHK327818 RXO327813:RXO327818 RNS327813:RNS327818 RDW327813:RDW327818 QUA327813:QUA327818 QKE327813:QKE327818 QAI327813:QAI327818 PQM327813:PQM327818 PGQ327813:PGQ327818 OWU327813:OWU327818 OMY327813:OMY327818 ODC327813:ODC327818 NTG327813:NTG327818 NJK327813:NJK327818 MZO327813:MZO327818 MPS327813:MPS327818 MFW327813:MFW327818 LWA327813:LWA327818 LME327813:LME327818 LCI327813:LCI327818 KSM327813:KSM327818 KIQ327813:KIQ327818 JYU327813:JYU327818 JOY327813:JOY327818 JFC327813:JFC327818 IVG327813:IVG327818 ILK327813:ILK327818 IBO327813:IBO327818 HRS327813:HRS327818 HHW327813:HHW327818 GYA327813:GYA327818 GOE327813:GOE327818 GEI327813:GEI327818 FUM327813:FUM327818 FKQ327813:FKQ327818 FAU327813:FAU327818 EQY327813:EQY327818 EHC327813:EHC327818 DXG327813:DXG327818 DNK327813:DNK327818 DDO327813:DDO327818 CTS327813:CTS327818 CJW327813:CJW327818 CAA327813:CAA327818 BQE327813:BQE327818 BGI327813:BGI327818 AWM327813:AWM327818 AMQ327813:AMQ327818 ACU327813:ACU327818 SY327813:SY327818 JC327813:JC327818 D327813:E327818 WVO262277:WVO262282 WLS262277:WLS262282 WBW262277:WBW262282 VSA262277:VSA262282 VIE262277:VIE262282 UYI262277:UYI262282 UOM262277:UOM262282 UEQ262277:UEQ262282 TUU262277:TUU262282 TKY262277:TKY262282 TBC262277:TBC262282 SRG262277:SRG262282 SHK262277:SHK262282 RXO262277:RXO262282 RNS262277:RNS262282 RDW262277:RDW262282 QUA262277:QUA262282 QKE262277:QKE262282 QAI262277:QAI262282 PQM262277:PQM262282 PGQ262277:PGQ262282 OWU262277:OWU262282 OMY262277:OMY262282 ODC262277:ODC262282 NTG262277:NTG262282 NJK262277:NJK262282 MZO262277:MZO262282 MPS262277:MPS262282 MFW262277:MFW262282 LWA262277:LWA262282 LME262277:LME262282 LCI262277:LCI262282 KSM262277:KSM262282 KIQ262277:KIQ262282 JYU262277:JYU262282 JOY262277:JOY262282 JFC262277:JFC262282 IVG262277:IVG262282 ILK262277:ILK262282 IBO262277:IBO262282 HRS262277:HRS262282 HHW262277:HHW262282 GYA262277:GYA262282 GOE262277:GOE262282 GEI262277:GEI262282 FUM262277:FUM262282 FKQ262277:FKQ262282 FAU262277:FAU262282 EQY262277:EQY262282 EHC262277:EHC262282 DXG262277:DXG262282 DNK262277:DNK262282 DDO262277:DDO262282 CTS262277:CTS262282 CJW262277:CJW262282 CAA262277:CAA262282 BQE262277:BQE262282 BGI262277:BGI262282 AWM262277:AWM262282 AMQ262277:AMQ262282 ACU262277:ACU262282 SY262277:SY262282 JC262277:JC262282 D262277:E262282 WVO196741:WVO196746 WLS196741:WLS196746 WBW196741:WBW196746 VSA196741:VSA196746 VIE196741:VIE196746 UYI196741:UYI196746 UOM196741:UOM196746 UEQ196741:UEQ196746 TUU196741:TUU196746 TKY196741:TKY196746 TBC196741:TBC196746 SRG196741:SRG196746 SHK196741:SHK196746 RXO196741:RXO196746 RNS196741:RNS196746 RDW196741:RDW196746 QUA196741:QUA196746 QKE196741:QKE196746 QAI196741:QAI196746 PQM196741:PQM196746 PGQ196741:PGQ196746 OWU196741:OWU196746 OMY196741:OMY196746 ODC196741:ODC196746 NTG196741:NTG196746 NJK196741:NJK196746 MZO196741:MZO196746 MPS196741:MPS196746 MFW196741:MFW196746 LWA196741:LWA196746 LME196741:LME196746 LCI196741:LCI196746 KSM196741:KSM196746 KIQ196741:KIQ196746 JYU196741:JYU196746 JOY196741:JOY196746 JFC196741:JFC196746 IVG196741:IVG196746 ILK196741:ILK196746 IBO196741:IBO196746 HRS196741:HRS196746 HHW196741:HHW196746 GYA196741:GYA196746 GOE196741:GOE196746 GEI196741:GEI196746 FUM196741:FUM196746 FKQ196741:FKQ196746 FAU196741:FAU196746 EQY196741:EQY196746 EHC196741:EHC196746 DXG196741:DXG196746 DNK196741:DNK196746 DDO196741:DDO196746 CTS196741:CTS196746 CJW196741:CJW196746 CAA196741:CAA196746 BQE196741:BQE196746 BGI196741:BGI196746 AWM196741:AWM196746 AMQ196741:AMQ196746 ACU196741:ACU196746 SY196741:SY196746 JC196741:JC196746 D196741:E196746 WVO131205:WVO131210 WLS131205:WLS131210 WBW131205:WBW131210 VSA131205:VSA131210 VIE131205:VIE131210 UYI131205:UYI131210 UOM131205:UOM131210 UEQ131205:UEQ131210 TUU131205:TUU131210 TKY131205:TKY131210 TBC131205:TBC131210 SRG131205:SRG131210 SHK131205:SHK131210 RXO131205:RXO131210 RNS131205:RNS131210 RDW131205:RDW131210 QUA131205:QUA131210 QKE131205:QKE131210 QAI131205:QAI131210 PQM131205:PQM131210 PGQ131205:PGQ131210 OWU131205:OWU131210 OMY131205:OMY131210 ODC131205:ODC131210 NTG131205:NTG131210 NJK131205:NJK131210 MZO131205:MZO131210 MPS131205:MPS131210 MFW131205:MFW131210 LWA131205:LWA131210 LME131205:LME131210 LCI131205:LCI131210 KSM131205:KSM131210 KIQ131205:KIQ131210 JYU131205:JYU131210 JOY131205:JOY131210 JFC131205:JFC131210 IVG131205:IVG131210 ILK131205:ILK131210 IBO131205:IBO131210 HRS131205:HRS131210 HHW131205:HHW131210 GYA131205:GYA131210 GOE131205:GOE131210 GEI131205:GEI131210 FUM131205:FUM131210 FKQ131205:FKQ131210 FAU131205:FAU131210 EQY131205:EQY131210 EHC131205:EHC131210 DXG131205:DXG131210 DNK131205:DNK131210 DDO131205:DDO131210 CTS131205:CTS131210 CJW131205:CJW131210 CAA131205:CAA131210 BQE131205:BQE131210 BGI131205:BGI131210 AWM131205:AWM131210 AMQ131205:AMQ131210 ACU131205:ACU131210 SY131205:SY131210 JC131205:JC131210 D131205:E131210 WVO65669:WVO65674 WLS65669:WLS65674 WBW65669:WBW65674 VSA65669:VSA65674 VIE65669:VIE65674 UYI65669:UYI65674 UOM65669:UOM65674 UEQ65669:UEQ65674 TUU65669:TUU65674 TKY65669:TKY65674 TBC65669:TBC65674 SRG65669:SRG65674 SHK65669:SHK65674 RXO65669:RXO65674 RNS65669:RNS65674 RDW65669:RDW65674 QUA65669:QUA65674 QKE65669:QKE65674 QAI65669:QAI65674 PQM65669:PQM65674 PGQ65669:PGQ65674 OWU65669:OWU65674 OMY65669:OMY65674 ODC65669:ODC65674 NTG65669:NTG65674 NJK65669:NJK65674 MZO65669:MZO65674 MPS65669:MPS65674 MFW65669:MFW65674 LWA65669:LWA65674 LME65669:LME65674 LCI65669:LCI65674 KSM65669:KSM65674 KIQ65669:KIQ65674 JYU65669:JYU65674 JOY65669:JOY65674 JFC65669:JFC65674 IVG65669:IVG65674 ILK65669:ILK65674 IBO65669:IBO65674 HRS65669:HRS65674 HHW65669:HHW65674 GYA65669:GYA65674 GOE65669:GOE65674 GEI65669:GEI65674 FUM65669:FUM65674 FKQ65669:FKQ65674 FAU65669:FAU65674 EQY65669:EQY65674 EHC65669:EHC65674 DXG65669:DXG65674 DNK65669:DNK65674 DDO65669:DDO65674 CTS65669:CTS65674 CJW65669:CJW65674 CAA65669:CAA65674 BQE65669:BQE65674 BGI65669:BGI65674 AWM65669:AWM65674 AMQ65669:AMQ65674 ACU65669:ACU65674 SY65669:SY65674 JC65669:JC65674 D65669:E65674 WVO983181:WVO983186 WLS983181:WLS983186 WBW983181:WBW983186 VSA983181:VSA983186 VIE983181:VIE983186 UYI983181:UYI983186 UOM983181:UOM983186 UEQ983181:UEQ983186 TUU983181:TUU983186 TKY983181:TKY983186 TBC983181:TBC983186 SRG983181:SRG983186 SHK983181:SHK983186 RXO983181:RXO983186 RNS983181:RNS983186 RDW983181:RDW983186 QUA983181:QUA983186 QKE983181:QKE983186 QAI983181:QAI983186 PQM983181:PQM983186 PGQ983181:PGQ983186 OWU983181:OWU983186 OMY983181:OMY983186 ODC983181:ODC983186 NTG983181:NTG983186 NJK983181:NJK983186 MZO983181:MZO983186 MPS983181:MPS983186 MFW983181:MFW983186 LWA983181:LWA983186 LME983181:LME983186 LCI983181:LCI983186 KSM983181:KSM983186 KIQ983181:KIQ983186 JYU983181:JYU983186 JOY983181:JOY983186 JFC983181:JFC983186 IVG983181:IVG983186 ILK983181:ILK983186 IBO983181:IBO983186 HRS983181:HRS983186 HHW983181:HHW983186 GYA983181:GYA983186 GOE983181:GOE983186 GEI983181:GEI983186 FUM983181:FUM983186 FKQ983181:FKQ983186 FAU983181:FAU983186 EQY983181:EQY983186 EHC983181:EHC983186 DXG983181:DXG983186 DNK983181:DNK983186 DDO983181:DDO983186 CTS983181:CTS983186 CJW983181:CJW983186 CAA983181:CAA983186 BQE983181:BQE983186 BGI983181:BGI983186 AWM983181:AWM983186 AMQ983181:AMQ983186 ACU983181:ACU983186 SY983181:SY983186 JC983181:JC983186 D983181:E983186 WVO917645:WVO917650 WLS917645:WLS917650 WBW917645:WBW917650 VSA917645:VSA917650 VIE917645:VIE917650 UYI917645:UYI917650 UOM917645:UOM917650 UEQ917645:UEQ917650 TUU917645:TUU917650 TKY917645:TKY917650 TBC917645:TBC917650 SRG917645:SRG917650 SHK917645:SHK917650 RXO917645:RXO917650 RNS917645:RNS917650 RDW917645:RDW917650 QUA917645:QUA917650 QKE917645:QKE917650 QAI917645:QAI917650 PQM917645:PQM917650 PGQ917645:PGQ917650 OWU917645:OWU917650 OMY917645:OMY917650 ODC917645:ODC917650 NTG917645:NTG917650 NJK917645:NJK917650 MZO917645:MZO917650 MPS917645:MPS917650 MFW917645:MFW917650 LWA917645:LWA917650 LME917645:LME917650 LCI917645:LCI917650 KSM917645:KSM917650 KIQ917645:KIQ917650 JYU917645:JYU917650 JOY917645:JOY917650 JFC917645:JFC917650 IVG917645:IVG917650 ILK917645:ILK917650 IBO917645:IBO917650 HRS917645:HRS917650 HHW917645:HHW917650 GYA917645:GYA917650 GOE917645:GOE917650 GEI917645:GEI917650 FUM917645:FUM917650 FKQ917645:FKQ917650 FAU917645:FAU917650 EQY917645:EQY917650 EHC917645:EHC917650 DXG917645:DXG917650 DNK917645:DNK917650 DDO917645:DDO917650 CTS917645:CTS917650 CJW917645:CJW917650 CAA917645:CAA917650 BQE917645:BQE917650 BGI917645:BGI917650 AWM917645:AWM917650 AMQ917645:AMQ917650 ACU917645:ACU917650 SY917645:SY917650 JC917645:JC917650 D917645:E917650 WVO852109:WVO852114 WLS852109:WLS852114 WBW852109:WBW852114 VSA852109:VSA852114 VIE852109:VIE852114 UYI852109:UYI852114 UOM852109:UOM852114 UEQ852109:UEQ852114 TUU852109:TUU852114 TKY852109:TKY852114 TBC852109:TBC852114 SRG852109:SRG852114 SHK852109:SHK852114 RXO852109:RXO852114 RNS852109:RNS852114 RDW852109:RDW852114 QUA852109:QUA852114 QKE852109:QKE852114 QAI852109:QAI852114 PQM852109:PQM852114 PGQ852109:PGQ852114 OWU852109:OWU852114 OMY852109:OMY852114 ODC852109:ODC852114 NTG852109:NTG852114 NJK852109:NJK852114 MZO852109:MZO852114 MPS852109:MPS852114 MFW852109:MFW852114 LWA852109:LWA852114 LME852109:LME852114 LCI852109:LCI852114 KSM852109:KSM852114 KIQ852109:KIQ852114 JYU852109:JYU852114 JOY852109:JOY852114 JFC852109:JFC852114 IVG852109:IVG852114 ILK852109:ILK852114 IBO852109:IBO852114 HRS852109:HRS852114 HHW852109:HHW852114 GYA852109:GYA852114 GOE852109:GOE852114 GEI852109:GEI852114 FUM852109:FUM852114 FKQ852109:FKQ852114 FAU852109:FAU852114 EQY852109:EQY852114 EHC852109:EHC852114 DXG852109:DXG852114 DNK852109:DNK852114 DDO852109:DDO852114 CTS852109:CTS852114 CJW852109:CJW852114 CAA852109:CAA852114 BQE852109:BQE852114 BGI852109:BGI852114 AWM852109:AWM852114 AMQ852109:AMQ852114 ACU852109:ACU852114 SY852109:SY852114 JC852109:JC852114 D852109:E852114 WVO786573:WVO786578 WLS786573:WLS786578 WBW786573:WBW786578 VSA786573:VSA786578 VIE786573:VIE786578 UYI786573:UYI786578 UOM786573:UOM786578 UEQ786573:UEQ786578 TUU786573:TUU786578 TKY786573:TKY786578 TBC786573:TBC786578 SRG786573:SRG786578 SHK786573:SHK786578 RXO786573:RXO786578 RNS786573:RNS786578 RDW786573:RDW786578 QUA786573:QUA786578 QKE786573:QKE786578 QAI786573:QAI786578 PQM786573:PQM786578 PGQ786573:PGQ786578 OWU786573:OWU786578 OMY786573:OMY786578 ODC786573:ODC786578 NTG786573:NTG786578 NJK786573:NJK786578 MZO786573:MZO786578 MPS786573:MPS786578 MFW786573:MFW786578 LWA786573:LWA786578 LME786573:LME786578 LCI786573:LCI786578 KSM786573:KSM786578 KIQ786573:KIQ786578 JYU786573:JYU786578 JOY786573:JOY786578 JFC786573:JFC786578 IVG786573:IVG786578 ILK786573:ILK786578 IBO786573:IBO786578 HRS786573:HRS786578 HHW786573:HHW786578 GYA786573:GYA786578 GOE786573:GOE786578 GEI786573:GEI786578 FUM786573:FUM786578 FKQ786573:FKQ786578 FAU786573:FAU786578 EQY786573:EQY786578 EHC786573:EHC786578 DXG786573:DXG786578 DNK786573:DNK786578 DDO786573:DDO786578 CTS786573:CTS786578 CJW786573:CJW786578 CAA786573:CAA786578 BQE786573:BQE786578 BGI786573:BGI786578 AWM786573:AWM786578 AMQ786573:AMQ786578 ACU786573:ACU786578 SY786573:SY786578 JC786573:JC786578 D786573:E786578 WVO721037:WVO721042 WLS721037:WLS721042 WBW721037:WBW721042 VSA721037:VSA721042 VIE721037:VIE721042 UYI721037:UYI721042 UOM721037:UOM721042 UEQ721037:UEQ721042 TUU721037:TUU721042 TKY721037:TKY721042 TBC721037:TBC721042 SRG721037:SRG721042 SHK721037:SHK721042 RXO721037:RXO721042 RNS721037:RNS721042 RDW721037:RDW721042 QUA721037:QUA721042 QKE721037:QKE721042 QAI721037:QAI721042 PQM721037:PQM721042 PGQ721037:PGQ721042 OWU721037:OWU721042 OMY721037:OMY721042 ODC721037:ODC721042 NTG721037:NTG721042 NJK721037:NJK721042 MZO721037:MZO721042 MPS721037:MPS721042 MFW721037:MFW721042 LWA721037:LWA721042 LME721037:LME721042 LCI721037:LCI721042 KSM721037:KSM721042 KIQ721037:KIQ721042 JYU721037:JYU721042 JOY721037:JOY721042 JFC721037:JFC721042 IVG721037:IVG721042 ILK721037:ILK721042 IBO721037:IBO721042 HRS721037:HRS721042 HHW721037:HHW721042 GYA721037:GYA721042 GOE721037:GOE721042 GEI721037:GEI721042 FUM721037:FUM721042 FKQ721037:FKQ721042 FAU721037:FAU721042 EQY721037:EQY721042 EHC721037:EHC721042 DXG721037:DXG721042 DNK721037:DNK721042 DDO721037:DDO721042 CTS721037:CTS721042 CJW721037:CJW721042 CAA721037:CAA721042 BQE721037:BQE721042 BGI721037:BGI721042 AWM721037:AWM721042 AMQ721037:AMQ721042 ACU721037:ACU721042 SY721037:SY721042 JC721037:JC721042 D721037:E721042 WVO655501:WVO655506 WLS655501:WLS655506 WBW655501:WBW655506 VSA655501:VSA655506 VIE655501:VIE655506 UYI655501:UYI655506 UOM655501:UOM655506 UEQ655501:UEQ655506 TUU655501:TUU655506 TKY655501:TKY655506 TBC655501:TBC655506 SRG655501:SRG655506 SHK655501:SHK655506 RXO655501:RXO655506 RNS655501:RNS655506 RDW655501:RDW655506 QUA655501:QUA655506 QKE655501:QKE655506 QAI655501:QAI655506 PQM655501:PQM655506 PGQ655501:PGQ655506 OWU655501:OWU655506 OMY655501:OMY655506 ODC655501:ODC655506 NTG655501:NTG655506 NJK655501:NJK655506 MZO655501:MZO655506 MPS655501:MPS655506 MFW655501:MFW655506 LWA655501:LWA655506 LME655501:LME655506 LCI655501:LCI655506 KSM655501:KSM655506 KIQ655501:KIQ655506 JYU655501:JYU655506 JOY655501:JOY655506 JFC655501:JFC655506 IVG655501:IVG655506 ILK655501:ILK655506 IBO655501:IBO655506 HRS655501:HRS655506 HHW655501:HHW655506 GYA655501:GYA655506 GOE655501:GOE655506 GEI655501:GEI655506 FUM655501:FUM655506 FKQ655501:FKQ655506 FAU655501:FAU655506 EQY655501:EQY655506 EHC655501:EHC655506 DXG655501:DXG655506 DNK655501:DNK655506 DDO655501:DDO655506 CTS655501:CTS655506 CJW655501:CJW655506 CAA655501:CAA655506 BQE655501:BQE655506 BGI655501:BGI655506 AWM655501:AWM655506 AMQ655501:AMQ655506 ACU655501:ACU655506 SY655501:SY655506 JC655501:JC655506 D655501:E655506 WVO589965:WVO589970 WLS589965:WLS589970 WBW589965:WBW589970 VSA589965:VSA589970 VIE589965:VIE589970 UYI589965:UYI589970 UOM589965:UOM589970 UEQ589965:UEQ589970 TUU589965:TUU589970 TKY589965:TKY589970 TBC589965:TBC589970 SRG589965:SRG589970 SHK589965:SHK589970 RXO589965:RXO589970 RNS589965:RNS589970 RDW589965:RDW589970 QUA589965:QUA589970 QKE589965:QKE589970 QAI589965:QAI589970 PQM589965:PQM589970 PGQ589965:PGQ589970 OWU589965:OWU589970 OMY589965:OMY589970 ODC589965:ODC589970 NTG589965:NTG589970 NJK589965:NJK589970 MZO589965:MZO589970 MPS589965:MPS589970 MFW589965:MFW589970 LWA589965:LWA589970 LME589965:LME589970 LCI589965:LCI589970 KSM589965:KSM589970 KIQ589965:KIQ589970 JYU589965:JYU589970 JOY589965:JOY589970 JFC589965:JFC589970 IVG589965:IVG589970 ILK589965:ILK589970 IBO589965:IBO589970 HRS589965:HRS589970 HHW589965:HHW589970 GYA589965:GYA589970 GOE589965:GOE589970 GEI589965:GEI589970 FUM589965:FUM589970 FKQ589965:FKQ589970 FAU589965:FAU589970 EQY589965:EQY589970 EHC589965:EHC589970 DXG589965:DXG589970 DNK589965:DNK589970 DDO589965:DDO589970 CTS589965:CTS589970 CJW589965:CJW589970 CAA589965:CAA589970 BQE589965:BQE589970 BGI589965:BGI589970 AWM589965:AWM589970 AMQ589965:AMQ589970 ACU589965:ACU589970 SY589965:SY589970 JC589965:JC589970 D589965:E589970 WVO524429:WVO524434 WLS524429:WLS524434 WBW524429:WBW524434 VSA524429:VSA524434 VIE524429:VIE524434 UYI524429:UYI524434 UOM524429:UOM524434 UEQ524429:UEQ524434 TUU524429:TUU524434 TKY524429:TKY524434 TBC524429:TBC524434 SRG524429:SRG524434 SHK524429:SHK524434 RXO524429:RXO524434 RNS524429:RNS524434 RDW524429:RDW524434 QUA524429:QUA524434 QKE524429:QKE524434 QAI524429:QAI524434 PQM524429:PQM524434 PGQ524429:PGQ524434 OWU524429:OWU524434 OMY524429:OMY524434 ODC524429:ODC524434 NTG524429:NTG524434 NJK524429:NJK524434 MZO524429:MZO524434 MPS524429:MPS524434 MFW524429:MFW524434 LWA524429:LWA524434 LME524429:LME524434 LCI524429:LCI524434 KSM524429:KSM524434 KIQ524429:KIQ524434 JYU524429:JYU524434 JOY524429:JOY524434 JFC524429:JFC524434 IVG524429:IVG524434 ILK524429:ILK524434 IBO524429:IBO524434 HRS524429:HRS524434 HHW524429:HHW524434 GYA524429:GYA524434 GOE524429:GOE524434 GEI524429:GEI524434 FUM524429:FUM524434 FKQ524429:FKQ524434 FAU524429:FAU524434 EQY524429:EQY524434 EHC524429:EHC524434 DXG524429:DXG524434 DNK524429:DNK524434 DDO524429:DDO524434 CTS524429:CTS524434 CJW524429:CJW524434 CAA524429:CAA524434 BQE524429:BQE524434 BGI524429:BGI524434 AWM524429:AWM524434 AMQ524429:AMQ524434 ACU524429:ACU524434 SY524429:SY524434 JC524429:JC524434 D524429:E524434 WVO458893:WVO458898 WLS458893:WLS458898 WBW458893:WBW458898 VSA458893:VSA458898 VIE458893:VIE458898 UYI458893:UYI458898 UOM458893:UOM458898 UEQ458893:UEQ458898 TUU458893:TUU458898 TKY458893:TKY458898 TBC458893:TBC458898 SRG458893:SRG458898 SHK458893:SHK458898 RXO458893:RXO458898 RNS458893:RNS458898 RDW458893:RDW458898 QUA458893:QUA458898 QKE458893:QKE458898 QAI458893:QAI458898 PQM458893:PQM458898 PGQ458893:PGQ458898 OWU458893:OWU458898 OMY458893:OMY458898 ODC458893:ODC458898 NTG458893:NTG458898 NJK458893:NJK458898 MZO458893:MZO458898 MPS458893:MPS458898 MFW458893:MFW458898 LWA458893:LWA458898 LME458893:LME458898 LCI458893:LCI458898 KSM458893:KSM458898 KIQ458893:KIQ458898 JYU458893:JYU458898 JOY458893:JOY458898 JFC458893:JFC458898 IVG458893:IVG458898 ILK458893:ILK458898 IBO458893:IBO458898 HRS458893:HRS458898 HHW458893:HHW458898 GYA458893:GYA458898 GOE458893:GOE458898 GEI458893:GEI458898 FUM458893:FUM458898 FKQ458893:FKQ458898 FAU458893:FAU458898 EQY458893:EQY458898 EHC458893:EHC458898 DXG458893:DXG458898 DNK458893:DNK458898 DDO458893:DDO458898 CTS458893:CTS458898 CJW458893:CJW458898 CAA458893:CAA458898 BQE458893:BQE458898 BGI458893:BGI458898 AWM458893:AWM458898 AMQ458893:AMQ458898 ACU458893:ACU458898 SY458893:SY458898 JC458893:JC458898 D458893:E458898 WVO393357:WVO393362 WLS393357:WLS393362 WBW393357:WBW393362 VSA393357:VSA393362 VIE393357:VIE393362 UYI393357:UYI393362 UOM393357:UOM393362 UEQ393357:UEQ393362 TUU393357:TUU393362 TKY393357:TKY393362 TBC393357:TBC393362 SRG393357:SRG393362 SHK393357:SHK393362 RXO393357:RXO393362 RNS393357:RNS393362 RDW393357:RDW393362 QUA393357:QUA393362 QKE393357:QKE393362 QAI393357:QAI393362 PQM393357:PQM393362 PGQ393357:PGQ393362 OWU393357:OWU393362 OMY393357:OMY393362 ODC393357:ODC393362 NTG393357:NTG393362 NJK393357:NJK393362 MZO393357:MZO393362 MPS393357:MPS393362 MFW393357:MFW393362 LWA393357:LWA393362 LME393357:LME393362 LCI393357:LCI393362 KSM393357:KSM393362 KIQ393357:KIQ393362 JYU393357:JYU393362 JOY393357:JOY393362 JFC393357:JFC393362 IVG393357:IVG393362 ILK393357:ILK393362 IBO393357:IBO393362 HRS393357:HRS393362 HHW393357:HHW393362 GYA393357:GYA393362 GOE393357:GOE393362 GEI393357:GEI393362 FUM393357:FUM393362 FKQ393357:FKQ393362 FAU393357:FAU393362 EQY393357:EQY393362 EHC393357:EHC393362 DXG393357:DXG393362 DNK393357:DNK393362 DDO393357:DDO393362 CTS393357:CTS393362 CJW393357:CJW393362 CAA393357:CAA393362 BQE393357:BQE393362 BGI393357:BGI393362 AWM393357:AWM393362 AMQ393357:AMQ393362 ACU393357:ACU393362 SY393357:SY393362 JC393357:JC393362 D393357:E393362 WVO327821:WVO327826 WLS327821:WLS327826 WBW327821:WBW327826 VSA327821:VSA327826 VIE327821:VIE327826 UYI327821:UYI327826 UOM327821:UOM327826 UEQ327821:UEQ327826 TUU327821:TUU327826 TKY327821:TKY327826 TBC327821:TBC327826 SRG327821:SRG327826 SHK327821:SHK327826 RXO327821:RXO327826 RNS327821:RNS327826 RDW327821:RDW327826 QUA327821:QUA327826 QKE327821:QKE327826 QAI327821:QAI327826 PQM327821:PQM327826 PGQ327821:PGQ327826 OWU327821:OWU327826 OMY327821:OMY327826 ODC327821:ODC327826 NTG327821:NTG327826 NJK327821:NJK327826 MZO327821:MZO327826 MPS327821:MPS327826 MFW327821:MFW327826 LWA327821:LWA327826 LME327821:LME327826 LCI327821:LCI327826 KSM327821:KSM327826 KIQ327821:KIQ327826 JYU327821:JYU327826 JOY327821:JOY327826 JFC327821:JFC327826 IVG327821:IVG327826 ILK327821:ILK327826 IBO327821:IBO327826 HRS327821:HRS327826 HHW327821:HHW327826 GYA327821:GYA327826 GOE327821:GOE327826 GEI327821:GEI327826 FUM327821:FUM327826 FKQ327821:FKQ327826 FAU327821:FAU327826 EQY327821:EQY327826 EHC327821:EHC327826 DXG327821:DXG327826 DNK327821:DNK327826 DDO327821:DDO327826 CTS327821:CTS327826 CJW327821:CJW327826 CAA327821:CAA327826 BQE327821:BQE327826 BGI327821:BGI327826 AWM327821:AWM327826 AMQ327821:AMQ327826 ACU327821:ACU327826 SY327821:SY327826 JC327821:JC327826 D327821:E327826 WVO262285:WVO262290 WLS262285:WLS262290 WBW262285:WBW262290 VSA262285:VSA262290 VIE262285:VIE262290 UYI262285:UYI262290 UOM262285:UOM262290 UEQ262285:UEQ262290 TUU262285:TUU262290 TKY262285:TKY262290 TBC262285:TBC262290 SRG262285:SRG262290 SHK262285:SHK262290 RXO262285:RXO262290 RNS262285:RNS262290 RDW262285:RDW262290 QUA262285:QUA262290 QKE262285:QKE262290 QAI262285:QAI262290 PQM262285:PQM262290 PGQ262285:PGQ262290 OWU262285:OWU262290 OMY262285:OMY262290 ODC262285:ODC262290 NTG262285:NTG262290 NJK262285:NJK262290 MZO262285:MZO262290 MPS262285:MPS262290 MFW262285:MFW262290 LWA262285:LWA262290 LME262285:LME262290 LCI262285:LCI262290 KSM262285:KSM262290 KIQ262285:KIQ262290 JYU262285:JYU262290 JOY262285:JOY262290 JFC262285:JFC262290 IVG262285:IVG262290 ILK262285:ILK262290 IBO262285:IBO262290 HRS262285:HRS262290 HHW262285:HHW262290 GYA262285:GYA262290 GOE262285:GOE262290 GEI262285:GEI262290 FUM262285:FUM262290 FKQ262285:FKQ262290 FAU262285:FAU262290 EQY262285:EQY262290 EHC262285:EHC262290 DXG262285:DXG262290 DNK262285:DNK262290 DDO262285:DDO262290 CTS262285:CTS262290 CJW262285:CJW262290 CAA262285:CAA262290 BQE262285:BQE262290 BGI262285:BGI262290 AWM262285:AWM262290 AMQ262285:AMQ262290 ACU262285:ACU262290 SY262285:SY262290 JC262285:JC262290 D262285:E262290 WVO196749:WVO196754 WLS196749:WLS196754 WBW196749:WBW196754 VSA196749:VSA196754 VIE196749:VIE196754 UYI196749:UYI196754 UOM196749:UOM196754 UEQ196749:UEQ196754 TUU196749:TUU196754 TKY196749:TKY196754 TBC196749:TBC196754 SRG196749:SRG196754 SHK196749:SHK196754 RXO196749:RXO196754 RNS196749:RNS196754 RDW196749:RDW196754 QUA196749:QUA196754 QKE196749:QKE196754 QAI196749:QAI196754 PQM196749:PQM196754 PGQ196749:PGQ196754 OWU196749:OWU196754 OMY196749:OMY196754 ODC196749:ODC196754 NTG196749:NTG196754 NJK196749:NJK196754 MZO196749:MZO196754 MPS196749:MPS196754 MFW196749:MFW196754 LWA196749:LWA196754 LME196749:LME196754 LCI196749:LCI196754 KSM196749:KSM196754 KIQ196749:KIQ196754 JYU196749:JYU196754 JOY196749:JOY196754 JFC196749:JFC196754 IVG196749:IVG196754 ILK196749:ILK196754 IBO196749:IBO196754 HRS196749:HRS196754 HHW196749:HHW196754 GYA196749:GYA196754 GOE196749:GOE196754 GEI196749:GEI196754 FUM196749:FUM196754 FKQ196749:FKQ196754 FAU196749:FAU196754 EQY196749:EQY196754 EHC196749:EHC196754 DXG196749:DXG196754 DNK196749:DNK196754 DDO196749:DDO196754 CTS196749:CTS196754 CJW196749:CJW196754 CAA196749:CAA196754 BQE196749:BQE196754 BGI196749:BGI196754 AWM196749:AWM196754 AMQ196749:AMQ196754 ACU196749:ACU196754 SY196749:SY196754 JC196749:JC196754 D196749:E196754 WVO131213:WVO131218 WLS131213:WLS131218 WBW131213:WBW131218 VSA131213:VSA131218 VIE131213:VIE131218 UYI131213:UYI131218 UOM131213:UOM131218 UEQ131213:UEQ131218 TUU131213:TUU131218 TKY131213:TKY131218 TBC131213:TBC131218 SRG131213:SRG131218 SHK131213:SHK131218 RXO131213:RXO131218 RNS131213:RNS131218 RDW131213:RDW131218 QUA131213:QUA131218 QKE131213:QKE131218 QAI131213:QAI131218 PQM131213:PQM131218 PGQ131213:PGQ131218 OWU131213:OWU131218 OMY131213:OMY131218 ODC131213:ODC131218 NTG131213:NTG131218 NJK131213:NJK131218 MZO131213:MZO131218 MPS131213:MPS131218 MFW131213:MFW131218 LWA131213:LWA131218 LME131213:LME131218 LCI131213:LCI131218 KSM131213:KSM131218 KIQ131213:KIQ131218 JYU131213:JYU131218 JOY131213:JOY131218 JFC131213:JFC131218 IVG131213:IVG131218 ILK131213:ILK131218 IBO131213:IBO131218 HRS131213:HRS131218 HHW131213:HHW131218 GYA131213:GYA131218 GOE131213:GOE131218 GEI131213:GEI131218 FUM131213:FUM131218 FKQ131213:FKQ131218 FAU131213:FAU131218 EQY131213:EQY131218 EHC131213:EHC131218 DXG131213:DXG131218 DNK131213:DNK131218 DDO131213:DDO131218 CTS131213:CTS131218 CJW131213:CJW131218 CAA131213:CAA131218 BQE131213:BQE131218 BGI131213:BGI131218 AWM131213:AWM131218 AMQ131213:AMQ131218 ACU131213:ACU131218 SY131213:SY131218 JC131213:JC131218 D131213:E131218 WVO65677:WVO65682 WLS65677:WLS65682 WBW65677:WBW65682 VSA65677:VSA65682 VIE65677:VIE65682 UYI65677:UYI65682 UOM65677:UOM65682 UEQ65677:UEQ65682 TUU65677:TUU65682 TKY65677:TKY65682 TBC65677:TBC65682 SRG65677:SRG65682 SHK65677:SHK65682 RXO65677:RXO65682 RNS65677:RNS65682 RDW65677:RDW65682 QUA65677:QUA65682 QKE65677:QKE65682 QAI65677:QAI65682 PQM65677:PQM65682 PGQ65677:PGQ65682 OWU65677:OWU65682 OMY65677:OMY65682 ODC65677:ODC65682 NTG65677:NTG65682 NJK65677:NJK65682 MZO65677:MZO65682 MPS65677:MPS65682 MFW65677:MFW65682 LWA65677:LWA65682 LME65677:LME65682 LCI65677:LCI65682 KSM65677:KSM65682 KIQ65677:KIQ65682 JYU65677:JYU65682 JOY65677:JOY65682 JFC65677:JFC65682 IVG65677:IVG65682 ILK65677:ILK65682 IBO65677:IBO65682 HRS65677:HRS65682 HHW65677:HHW65682 GYA65677:GYA65682 GOE65677:GOE65682 GEI65677:GEI65682 FUM65677:FUM65682 FKQ65677:FKQ65682 FAU65677:FAU65682 EQY65677:EQY65682 EHC65677:EHC65682 DXG65677:DXG65682 DNK65677:DNK65682 DDO65677:DDO65682 CTS65677:CTS65682 CJW65677:CJW65682 CAA65677:CAA65682 BQE65677:BQE65682 BGI65677:BGI65682 AWM65677:AWM65682 AMQ65677:AMQ65682 ACU65677:ACU65682 SY65677:SY65682 JC65677:JC65682 D65677:E65682 WVO983189:WVO983194 WLS983189:WLS983194 WBW983189:WBW983194 VSA983189:VSA983194 VIE983189:VIE983194 UYI983189:UYI983194 UOM983189:UOM983194 UEQ983189:UEQ983194 TUU983189:TUU983194 TKY983189:TKY983194 TBC983189:TBC983194 SRG983189:SRG983194 SHK983189:SHK983194 RXO983189:RXO983194 RNS983189:RNS983194 RDW983189:RDW983194 QUA983189:QUA983194 QKE983189:QKE983194 QAI983189:QAI983194 PQM983189:PQM983194 PGQ983189:PGQ983194 OWU983189:OWU983194 OMY983189:OMY983194 ODC983189:ODC983194 NTG983189:NTG983194 NJK983189:NJK983194 MZO983189:MZO983194 MPS983189:MPS983194 MFW983189:MFW983194 LWA983189:LWA983194 LME983189:LME983194 LCI983189:LCI983194 KSM983189:KSM983194 KIQ983189:KIQ983194 JYU983189:JYU983194 JOY983189:JOY983194 JFC983189:JFC983194 IVG983189:IVG983194 ILK983189:ILK983194 IBO983189:IBO983194 HRS983189:HRS983194 HHW983189:HHW983194 GYA983189:GYA983194 GOE983189:GOE983194 GEI983189:GEI983194 FUM983189:FUM983194 FKQ983189:FKQ983194 FAU983189:FAU983194 EQY983189:EQY983194 EHC983189:EHC983194 DXG983189:DXG983194 DNK983189:DNK983194 DDO983189:DDO983194 CTS983189:CTS983194 CJW983189:CJW983194 CAA983189:CAA983194 BQE983189:BQE983194 BGI983189:BGI983194 AWM983189:AWM983194 AMQ983189:AMQ983194 ACU983189:ACU983194 SY983189:SY983194 JC983189:JC983194 D983189:E983194 WVO917653:WVO917658 WLS917653:WLS917658 WBW917653:WBW917658 VSA917653:VSA917658 VIE917653:VIE917658 UYI917653:UYI917658 UOM917653:UOM917658 UEQ917653:UEQ917658 TUU917653:TUU917658 TKY917653:TKY917658 TBC917653:TBC917658 SRG917653:SRG917658 SHK917653:SHK917658 RXO917653:RXO917658 RNS917653:RNS917658 RDW917653:RDW917658 QUA917653:QUA917658 QKE917653:QKE917658 QAI917653:QAI917658 PQM917653:PQM917658 PGQ917653:PGQ917658 OWU917653:OWU917658 OMY917653:OMY917658 ODC917653:ODC917658 NTG917653:NTG917658 NJK917653:NJK917658 MZO917653:MZO917658 MPS917653:MPS917658 MFW917653:MFW917658 LWA917653:LWA917658 LME917653:LME917658 LCI917653:LCI917658 KSM917653:KSM917658 KIQ917653:KIQ917658 JYU917653:JYU917658 JOY917653:JOY917658 JFC917653:JFC917658 IVG917653:IVG917658 ILK917653:ILK917658 IBO917653:IBO917658 HRS917653:HRS917658 HHW917653:HHW917658 GYA917653:GYA917658 GOE917653:GOE917658 GEI917653:GEI917658 FUM917653:FUM917658 FKQ917653:FKQ917658 FAU917653:FAU917658 EQY917653:EQY917658 EHC917653:EHC917658 DXG917653:DXG917658 DNK917653:DNK917658 DDO917653:DDO917658 CTS917653:CTS917658 CJW917653:CJW917658 CAA917653:CAA917658 BQE917653:BQE917658 BGI917653:BGI917658 AWM917653:AWM917658 AMQ917653:AMQ917658 ACU917653:ACU917658 SY917653:SY917658 JC917653:JC917658 D917653:E917658 WVO852117:WVO852122 WLS852117:WLS852122 WBW852117:WBW852122 VSA852117:VSA852122 VIE852117:VIE852122 UYI852117:UYI852122 UOM852117:UOM852122 UEQ852117:UEQ852122 TUU852117:TUU852122 TKY852117:TKY852122 TBC852117:TBC852122 SRG852117:SRG852122 SHK852117:SHK852122 RXO852117:RXO852122 RNS852117:RNS852122 RDW852117:RDW852122 QUA852117:QUA852122 QKE852117:QKE852122 QAI852117:QAI852122 PQM852117:PQM852122 PGQ852117:PGQ852122 OWU852117:OWU852122 OMY852117:OMY852122 ODC852117:ODC852122 NTG852117:NTG852122 NJK852117:NJK852122 MZO852117:MZO852122 MPS852117:MPS852122 MFW852117:MFW852122 LWA852117:LWA852122 LME852117:LME852122 LCI852117:LCI852122 KSM852117:KSM852122 KIQ852117:KIQ852122 JYU852117:JYU852122 JOY852117:JOY852122 JFC852117:JFC852122 IVG852117:IVG852122 ILK852117:ILK852122 IBO852117:IBO852122 HRS852117:HRS852122 HHW852117:HHW852122 GYA852117:GYA852122 GOE852117:GOE852122 GEI852117:GEI852122 FUM852117:FUM852122 FKQ852117:FKQ852122 FAU852117:FAU852122 EQY852117:EQY852122 EHC852117:EHC852122 DXG852117:DXG852122 DNK852117:DNK852122 DDO852117:DDO852122 CTS852117:CTS852122 CJW852117:CJW852122 CAA852117:CAA852122 BQE852117:BQE852122 BGI852117:BGI852122 AWM852117:AWM852122 AMQ852117:AMQ852122 ACU852117:ACU852122 SY852117:SY852122 JC852117:JC852122 D852117:E852122 WVO786581:WVO786586 WLS786581:WLS786586 WBW786581:WBW786586 VSA786581:VSA786586 VIE786581:VIE786586 UYI786581:UYI786586 UOM786581:UOM786586 UEQ786581:UEQ786586 TUU786581:TUU786586 TKY786581:TKY786586 TBC786581:TBC786586 SRG786581:SRG786586 SHK786581:SHK786586 RXO786581:RXO786586 RNS786581:RNS786586 RDW786581:RDW786586 QUA786581:QUA786586 QKE786581:QKE786586 QAI786581:QAI786586 PQM786581:PQM786586 PGQ786581:PGQ786586 OWU786581:OWU786586 OMY786581:OMY786586 ODC786581:ODC786586 NTG786581:NTG786586 NJK786581:NJK786586 MZO786581:MZO786586 MPS786581:MPS786586 MFW786581:MFW786586 LWA786581:LWA786586 LME786581:LME786586 LCI786581:LCI786586 KSM786581:KSM786586 KIQ786581:KIQ786586 JYU786581:JYU786586 JOY786581:JOY786586 JFC786581:JFC786586 IVG786581:IVG786586 ILK786581:ILK786586 IBO786581:IBO786586 HRS786581:HRS786586 HHW786581:HHW786586 GYA786581:GYA786586 GOE786581:GOE786586 GEI786581:GEI786586 FUM786581:FUM786586 FKQ786581:FKQ786586 FAU786581:FAU786586 EQY786581:EQY786586 EHC786581:EHC786586 DXG786581:DXG786586 DNK786581:DNK786586 DDO786581:DDO786586 CTS786581:CTS786586 CJW786581:CJW786586 CAA786581:CAA786586 BQE786581:BQE786586 BGI786581:BGI786586 AWM786581:AWM786586 AMQ786581:AMQ786586 ACU786581:ACU786586 SY786581:SY786586 JC786581:JC786586 D786581:E786586 WVO721045:WVO721050 WLS721045:WLS721050 WBW721045:WBW721050 VSA721045:VSA721050 VIE721045:VIE721050 UYI721045:UYI721050 UOM721045:UOM721050 UEQ721045:UEQ721050 TUU721045:TUU721050 TKY721045:TKY721050 TBC721045:TBC721050 SRG721045:SRG721050 SHK721045:SHK721050 RXO721045:RXO721050 RNS721045:RNS721050 RDW721045:RDW721050 QUA721045:QUA721050 QKE721045:QKE721050 QAI721045:QAI721050 PQM721045:PQM721050 PGQ721045:PGQ721050 OWU721045:OWU721050 OMY721045:OMY721050 ODC721045:ODC721050 NTG721045:NTG721050 NJK721045:NJK721050 MZO721045:MZO721050 MPS721045:MPS721050 MFW721045:MFW721050 LWA721045:LWA721050 LME721045:LME721050 LCI721045:LCI721050 KSM721045:KSM721050 KIQ721045:KIQ721050 JYU721045:JYU721050 JOY721045:JOY721050 JFC721045:JFC721050 IVG721045:IVG721050 ILK721045:ILK721050 IBO721045:IBO721050 HRS721045:HRS721050 HHW721045:HHW721050 GYA721045:GYA721050 GOE721045:GOE721050 GEI721045:GEI721050 FUM721045:FUM721050 FKQ721045:FKQ721050 FAU721045:FAU721050 EQY721045:EQY721050 EHC721045:EHC721050 DXG721045:DXG721050 DNK721045:DNK721050 DDO721045:DDO721050 CTS721045:CTS721050 CJW721045:CJW721050 CAA721045:CAA721050 BQE721045:BQE721050 BGI721045:BGI721050 AWM721045:AWM721050 AMQ721045:AMQ721050 ACU721045:ACU721050 SY721045:SY721050 JC721045:JC721050 D721045:E721050 WVO655509:WVO655514 WLS655509:WLS655514 WBW655509:WBW655514 VSA655509:VSA655514 VIE655509:VIE655514 UYI655509:UYI655514 UOM655509:UOM655514 UEQ655509:UEQ655514 TUU655509:TUU655514 TKY655509:TKY655514 TBC655509:TBC655514 SRG655509:SRG655514 SHK655509:SHK655514 RXO655509:RXO655514 RNS655509:RNS655514 RDW655509:RDW655514 QUA655509:QUA655514 QKE655509:QKE655514 QAI655509:QAI655514 PQM655509:PQM655514 PGQ655509:PGQ655514 OWU655509:OWU655514 OMY655509:OMY655514 ODC655509:ODC655514 NTG655509:NTG655514 NJK655509:NJK655514 MZO655509:MZO655514 MPS655509:MPS655514 MFW655509:MFW655514 LWA655509:LWA655514 LME655509:LME655514 LCI655509:LCI655514 KSM655509:KSM655514 KIQ655509:KIQ655514 JYU655509:JYU655514 JOY655509:JOY655514 JFC655509:JFC655514 IVG655509:IVG655514 ILK655509:ILK655514 IBO655509:IBO655514 HRS655509:HRS655514 HHW655509:HHW655514 GYA655509:GYA655514 GOE655509:GOE655514 GEI655509:GEI655514 FUM655509:FUM655514 FKQ655509:FKQ655514 FAU655509:FAU655514 EQY655509:EQY655514 EHC655509:EHC655514 DXG655509:DXG655514 DNK655509:DNK655514 DDO655509:DDO655514 CTS655509:CTS655514 CJW655509:CJW655514 CAA655509:CAA655514 BQE655509:BQE655514 BGI655509:BGI655514 AWM655509:AWM655514 AMQ655509:AMQ655514 ACU655509:ACU655514 SY655509:SY655514 JC655509:JC655514 D655509:E655514 WVO589973:WVO589978 WLS589973:WLS589978 WBW589973:WBW589978 VSA589973:VSA589978 VIE589973:VIE589978 UYI589973:UYI589978 UOM589973:UOM589978 UEQ589973:UEQ589978 TUU589973:TUU589978 TKY589973:TKY589978 TBC589973:TBC589978 SRG589973:SRG589978 SHK589973:SHK589978 RXO589973:RXO589978 RNS589973:RNS589978 RDW589973:RDW589978 QUA589973:QUA589978 QKE589973:QKE589978 QAI589973:QAI589978 PQM589973:PQM589978 PGQ589973:PGQ589978 OWU589973:OWU589978 OMY589973:OMY589978 ODC589973:ODC589978 NTG589973:NTG589978 NJK589973:NJK589978 MZO589973:MZO589978 MPS589973:MPS589978 MFW589973:MFW589978 LWA589973:LWA589978 LME589973:LME589978 LCI589973:LCI589978 KSM589973:KSM589978 KIQ589973:KIQ589978 JYU589973:JYU589978 JOY589973:JOY589978 JFC589973:JFC589978 IVG589973:IVG589978 ILK589973:ILK589978 IBO589973:IBO589978 HRS589973:HRS589978 HHW589973:HHW589978 GYA589973:GYA589978 GOE589973:GOE589978 GEI589973:GEI589978 FUM589973:FUM589978 FKQ589973:FKQ589978 FAU589973:FAU589978 EQY589973:EQY589978 EHC589973:EHC589978 DXG589973:DXG589978 DNK589973:DNK589978 DDO589973:DDO589978 CTS589973:CTS589978 CJW589973:CJW589978 CAA589973:CAA589978 BQE589973:BQE589978 BGI589973:BGI589978 AWM589973:AWM589978 AMQ589973:AMQ589978 ACU589973:ACU589978 SY589973:SY589978 JC589973:JC589978 D589973:E589978 WVO524437:WVO524442 WLS524437:WLS524442 WBW524437:WBW524442 VSA524437:VSA524442 VIE524437:VIE524442 UYI524437:UYI524442 UOM524437:UOM524442 UEQ524437:UEQ524442 TUU524437:TUU524442 TKY524437:TKY524442 TBC524437:TBC524442 SRG524437:SRG524442 SHK524437:SHK524442 RXO524437:RXO524442 RNS524437:RNS524442 RDW524437:RDW524442 QUA524437:QUA524442 QKE524437:QKE524442 QAI524437:QAI524442 PQM524437:PQM524442 PGQ524437:PGQ524442 OWU524437:OWU524442 OMY524437:OMY524442 ODC524437:ODC524442 NTG524437:NTG524442 NJK524437:NJK524442 MZO524437:MZO524442 MPS524437:MPS524442 MFW524437:MFW524442 LWA524437:LWA524442 LME524437:LME524442 LCI524437:LCI524442 KSM524437:KSM524442 KIQ524437:KIQ524442 JYU524437:JYU524442 JOY524437:JOY524442 JFC524437:JFC524442 IVG524437:IVG524442 ILK524437:ILK524442 IBO524437:IBO524442 HRS524437:HRS524442 HHW524437:HHW524442 GYA524437:GYA524442 GOE524437:GOE524442 GEI524437:GEI524442 FUM524437:FUM524442 FKQ524437:FKQ524442 FAU524437:FAU524442 EQY524437:EQY524442 EHC524437:EHC524442 DXG524437:DXG524442 DNK524437:DNK524442 DDO524437:DDO524442 CTS524437:CTS524442 CJW524437:CJW524442 CAA524437:CAA524442 BQE524437:BQE524442 BGI524437:BGI524442 AWM524437:AWM524442 AMQ524437:AMQ524442 ACU524437:ACU524442 SY524437:SY524442 JC524437:JC524442 D524437:E524442 WVO458901:WVO458906 WLS458901:WLS458906 WBW458901:WBW458906 VSA458901:VSA458906 VIE458901:VIE458906 UYI458901:UYI458906 UOM458901:UOM458906 UEQ458901:UEQ458906 TUU458901:TUU458906 TKY458901:TKY458906 TBC458901:TBC458906 SRG458901:SRG458906 SHK458901:SHK458906 RXO458901:RXO458906 RNS458901:RNS458906 RDW458901:RDW458906 QUA458901:QUA458906 QKE458901:QKE458906 QAI458901:QAI458906 PQM458901:PQM458906 PGQ458901:PGQ458906 OWU458901:OWU458906 OMY458901:OMY458906 ODC458901:ODC458906 NTG458901:NTG458906 NJK458901:NJK458906 MZO458901:MZO458906 MPS458901:MPS458906 MFW458901:MFW458906 LWA458901:LWA458906 LME458901:LME458906 LCI458901:LCI458906 KSM458901:KSM458906 KIQ458901:KIQ458906 JYU458901:JYU458906 JOY458901:JOY458906 JFC458901:JFC458906 IVG458901:IVG458906 ILK458901:ILK458906 IBO458901:IBO458906 HRS458901:HRS458906 HHW458901:HHW458906 GYA458901:GYA458906 GOE458901:GOE458906 GEI458901:GEI458906 FUM458901:FUM458906 FKQ458901:FKQ458906 FAU458901:FAU458906 EQY458901:EQY458906 EHC458901:EHC458906 DXG458901:DXG458906 DNK458901:DNK458906 DDO458901:DDO458906 CTS458901:CTS458906 CJW458901:CJW458906 CAA458901:CAA458906 BQE458901:BQE458906 BGI458901:BGI458906 AWM458901:AWM458906 AMQ458901:AMQ458906 ACU458901:ACU458906 SY458901:SY458906 JC458901:JC458906 D458901:E458906 WVO393365:WVO393370 WLS393365:WLS393370 WBW393365:WBW393370 VSA393365:VSA393370 VIE393365:VIE393370 UYI393365:UYI393370 UOM393365:UOM393370 UEQ393365:UEQ393370 TUU393365:TUU393370 TKY393365:TKY393370 TBC393365:TBC393370 SRG393365:SRG393370 SHK393365:SHK393370 RXO393365:RXO393370 RNS393365:RNS393370 RDW393365:RDW393370 QUA393365:QUA393370 QKE393365:QKE393370 QAI393365:QAI393370 PQM393365:PQM393370 PGQ393365:PGQ393370 OWU393365:OWU393370 OMY393365:OMY393370 ODC393365:ODC393370 NTG393365:NTG393370 NJK393365:NJK393370 MZO393365:MZO393370 MPS393365:MPS393370 MFW393365:MFW393370 LWA393365:LWA393370 LME393365:LME393370 LCI393365:LCI393370 KSM393365:KSM393370 KIQ393365:KIQ393370 JYU393365:JYU393370 JOY393365:JOY393370 JFC393365:JFC393370 IVG393365:IVG393370 ILK393365:ILK393370 IBO393365:IBO393370 HRS393365:HRS393370 HHW393365:HHW393370 GYA393365:GYA393370 GOE393365:GOE393370 GEI393365:GEI393370 FUM393365:FUM393370 FKQ393365:FKQ393370 FAU393365:FAU393370 EQY393365:EQY393370 EHC393365:EHC393370 DXG393365:DXG393370 DNK393365:DNK393370 DDO393365:DDO393370 CTS393365:CTS393370 CJW393365:CJW393370 CAA393365:CAA393370 BQE393365:BQE393370 BGI393365:BGI393370 AWM393365:AWM393370 AMQ393365:AMQ393370 ACU393365:ACU393370 SY393365:SY393370 JC393365:JC393370 D393365:E393370 WVO327829:WVO327834 WLS327829:WLS327834 WBW327829:WBW327834 VSA327829:VSA327834 VIE327829:VIE327834 UYI327829:UYI327834 UOM327829:UOM327834 UEQ327829:UEQ327834 TUU327829:TUU327834 TKY327829:TKY327834 TBC327829:TBC327834 SRG327829:SRG327834 SHK327829:SHK327834 RXO327829:RXO327834 RNS327829:RNS327834 RDW327829:RDW327834 QUA327829:QUA327834 QKE327829:QKE327834 QAI327829:QAI327834 PQM327829:PQM327834 PGQ327829:PGQ327834 OWU327829:OWU327834 OMY327829:OMY327834 ODC327829:ODC327834 NTG327829:NTG327834 NJK327829:NJK327834 MZO327829:MZO327834 MPS327829:MPS327834 MFW327829:MFW327834 LWA327829:LWA327834 LME327829:LME327834 LCI327829:LCI327834 KSM327829:KSM327834 KIQ327829:KIQ327834 JYU327829:JYU327834 JOY327829:JOY327834 JFC327829:JFC327834 IVG327829:IVG327834 ILK327829:ILK327834 IBO327829:IBO327834 HRS327829:HRS327834 HHW327829:HHW327834 GYA327829:GYA327834 GOE327829:GOE327834 GEI327829:GEI327834 FUM327829:FUM327834 FKQ327829:FKQ327834 FAU327829:FAU327834 EQY327829:EQY327834 EHC327829:EHC327834 DXG327829:DXG327834 DNK327829:DNK327834 DDO327829:DDO327834 CTS327829:CTS327834 CJW327829:CJW327834 CAA327829:CAA327834 BQE327829:BQE327834 BGI327829:BGI327834 AWM327829:AWM327834 AMQ327829:AMQ327834 ACU327829:ACU327834 SY327829:SY327834 JC327829:JC327834 D327829:E327834 WVO262293:WVO262298 WLS262293:WLS262298 WBW262293:WBW262298 VSA262293:VSA262298 VIE262293:VIE262298 UYI262293:UYI262298 UOM262293:UOM262298 UEQ262293:UEQ262298 TUU262293:TUU262298 TKY262293:TKY262298 TBC262293:TBC262298 SRG262293:SRG262298 SHK262293:SHK262298 RXO262293:RXO262298 RNS262293:RNS262298 RDW262293:RDW262298 QUA262293:QUA262298 QKE262293:QKE262298 QAI262293:QAI262298 PQM262293:PQM262298 PGQ262293:PGQ262298 OWU262293:OWU262298 OMY262293:OMY262298 ODC262293:ODC262298 NTG262293:NTG262298 NJK262293:NJK262298 MZO262293:MZO262298 MPS262293:MPS262298 MFW262293:MFW262298 LWA262293:LWA262298 LME262293:LME262298 LCI262293:LCI262298 KSM262293:KSM262298 KIQ262293:KIQ262298 JYU262293:JYU262298 JOY262293:JOY262298 JFC262293:JFC262298 IVG262293:IVG262298 ILK262293:ILK262298 IBO262293:IBO262298 HRS262293:HRS262298 HHW262293:HHW262298 GYA262293:GYA262298 GOE262293:GOE262298 GEI262293:GEI262298 FUM262293:FUM262298 FKQ262293:FKQ262298 FAU262293:FAU262298 EQY262293:EQY262298 EHC262293:EHC262298 DXG262293:DXG262298 DNK262293:DNK262298 DDO262293:DDO262298 CTS262293:CTS262298 CJW262293:CJW262298 CAA262293:CAA262298 BQE262293:BQE262298 BGI262293:BGI262298 AWM262293:AWM262298 AMQ262293:AMQ262298 ACU262293:ACU262298 SY262293:SY262298 JC262293:JC262298 D262293:E262298 WVO196757:WVO196762 WLS196757:WLS196762 WBW196757:WBW196762 VSA196757:VSA196762 VIE196757:VIE196762 UYI196757:UYI196762 UOM196757:UOM196762 UEQ196757:UEQ196762 TUU196757:TUU196762 TKY196757:TKY196762 TBC196757:TBC196762 SRG196757:SRG196762 SHK196757:SHK196762 RXO196757:RXO196762 RNS196757:RNS196762 RDW196757:RDW196762 QUA196757:QUA196762 QKE196757:QKE196762 QAI196757:QAI196762 PQM196757:PQM196762 PGQ196757:PGQ196762 OWU196757:OWU196762 OMY196757:OMY196762 ODC196757:ODC196762 NTG196757:NTG196762 NJK196757:NJK196762 MZO196757:MZO196762 MPS196757:MPS196762 MFW196757:MFW196762 LWA196757:LWA196762 LME196757:LME196762 LCI196757:LCI196762 KSM196757:KSM196762 KIQ196757:KIQ196762 JYU196757:JYU196762 JOY196757:JOY196762 JFC196757:JFC196762 IVG196757:IVG196762 ILK196757:ILK196762 IBO196757:IBO196762 HRS196757:HRS196762 HHW196757:HHW196762 GYA196757:GYA196762 GOE196757:GOE196762 GEI196757:GEI196762 FUM196757:FUM196762 FKQ196757:FKQ196762 FAU196757:FAU196762 EQY196757:EQY196762 EHC196757:EHC196762 DXG196757:DXG196762 DNK196757:DNK196762 DDO196757:DDO196762 CTS196757:CTS196762 CJW196757:CJW196762 CAA196757:CAA196762 BQE196757:BQE196762 BGI196757:BGI196762 AWM196757:AWM196762 AMQ196757:AMQ196762 ACU196757:ACU196762 SY196757:SY196762 JC196757:JC196762 D196757:E196762 WVO131221:WVO131226 WLS131221:WLS131226 WBW131221:WBW131226 VSA131221:VSA131226 VIE131221:VIE131226 UYI131221:UYI131226 UOM131221:UOM131226 UEQ131221:UEQ131226 TUU131221:TUU131226 TKY131221:TKY131226 TBC131221:TBC131226 SRG131221:SRG131226 SHK131221:SHK131226 RXO131221:RXO131226 RNS131221:RNS131226 RDW131221:RDW131226 QUA131221:QUA131226 QKE131221:QKE131226 QAI131221:QAI131226 PQM131221:PQM131226 PGQ131221:PGQ131226 OWU131221:OWU131226 OMY131221:OMY131226 ODC131221:ODC131226 NTG131221:NTG131226 NJK131221:NJK131226 MZO131221:MZO131226 MPS131221:MPS131226 MFW131221:MFW131226 LWA131221:LWA131226 LME131221:LME131226 LCI131221:LCI131226 KSM131221:KSM131226 KIQ131221:KIQ131226 JYU131221:JYU131226 JOY131221:JOY131226 JFC131221:JFC131226 IVG131221:IVG131226 ILK131221:ILK131226 IBO131221:IBO131226 HRS131221:HRS131226 HHW131221:HHW131226 GYA131221:GYA131226 GOE131221:GOE131226 GEI131221:GEI131226 FUM131221:FUM131226 FKQ131221:FKQ131226 FAU131221:FAU131226 EQY131221:EQY131226 EHC131221:EHC131226 DXG131221:DXG131226 DNK131221:DNK131226 DDO131221:DDO131226 CTS131221:CTS131226 CJW131221:CJW131226 CAA131221:CAA131226 BQE131221:BQE131226 BGI131221:BGI131226 AWM131221:AWM131226 AMQ131221:AMQ131226 ACU131221:ACU131226 SY131221:SY131226 JC131221:JC131226 D131221:E131226 WVO65685:WVO65690 WLS65685:WLS65690 WBW65685:WBW65690 VSA65685:VSA65690 VIE65685:VIE65690 UYI65685:UYI65690 UOM65685:UOM65690 UEQ65685:UEQ65690 TUU65685:TUU65690 TKY65685:TKY65690 TBC65685:TBC65690 SRG65685:SRG65690 SHK65685:SHK65690 RXO65685:RXO65690 RNS65685:RNS65690 RDW65685:RDW65690 QUA65685:QUA65690 QKE65685:QKE65690 QAI65685:QAI65690 PQM65685:PQM65690 PGQ65685:PGQ65690 OWU65685:OWU65690 OMY65685:OMY65690 ODC65685:ODC65690 NTG65685:NTG65690 NJK65685:NJK65690 MZO65685:MZO65690 MPS65685:MPS65690 MFW65685:MFW65690 LWA65685:LWA65690 LME65685:LME65690 LCI65685:LCI65690 KSM65685:KSM65690 KIQ65685:KIQ65690 JYU65685:JYU65690 JOY65685:JOY65690 JFC65685:JFC65690 IVG65685:IVG65690 ILK65685:ILK65690 IBO65685:IBO65690 HRS65685:HRS65690 HHW65685:HHW65690 GYA65685:GYA65690 GOE65685:GOE65690 GEI65685:GEI65690 FUM65685:FUM65690 FKQ65685:FKQ65690 FAU65685:FAU65690 EQY65685:EQY65690 EHC65685:EHC65690 DXG65685:DXG65690 DNK65685:DNK65690 DDO65685:DDO65690 CTS65685:CTS65690 CJW65685:CJW65690 CAA65685:CAA65690 BQE65685:BQE65690 BGI65685:BGI65690 AWM65685:AWM65690 AMQ65685:AMQ65690 ACU65685:ACU65690 SY65685:SY65690 JC65685:JC65690 D65685:E65690 WVO983197:WVO983202 WLS983197:WLS983202 WBW983197:WBW983202 VSA983197:VSA983202 VIE983197:VIE983202 UYI983197:UYI983202 UOM983197:UOM983202 UEQ983197:UEQ983202 TUU983197:TUU983202 TKY983197:TKY983202 TBC983197:TBC983202 SRG983197:SRG983202 SHK983197:SHK983202 RXO983197:RXO983202 RNS983197:RNS983202 RDW983197:RDW983202 QUA983197:QUA983202 QKE983197:QKE983202 QAI983197:QAI983202 PQM983197:PQM983202 PGQ983197:PGQ983202 OWU983197:OWU983202 OMY983197:OMY983202 ODC983197:ODC983202 NTG983197:NTG983202 NJK983197:NJK983202 MZO983197:MZO983202 MPS983197:MPS983202 MFW983197:MFW983202 LWA983197:LWA983202 LME983197:LME983202 LCI983197:LCI983202 KSM983197:KSM983202 KIQ983197:KIQ983202 JYU983197:JYU983202 JOY983197:JOY983202 JFC983197:JFC983202 IVG983197:IVG983202 ILK983197:ILK983202 IBO983197:IBO983202 HRS983197:HRS983202 HHW983197:HHW983202 GYA983197:GYA983202 GOE983197:GOE983202 GEI983197:GEI983202 FUM983197:FUM983202 FKQ983197:FKQ983202 FAU983197:FAU983202 EQY983197:EQY983202 EHC983197:EHC983202 DXG983197:DXG983202 DNK983197:DNK983202 DDO983197:DDO983202 CTS983197:CTS983202 CJW983197:CJW983202 CAA983197:CAA983202 BQE983197:BQE983202 BGI983197:BGI983202 AWM983197:AWM983202 AMQ983197:AMQ983202 ACU983197:ACU983202 SY983197:SY983202 JC983197:JC983202 D983197:E983202 WVO917661:WVO917666 WLS917661:WLS917666 WBW917661:WBW917666 VSA917661:VSA917666 VIE917661:VIE917666 UYI917661:UYI917666 UOM917661:UOM917666 UEQ917661:UEQ917666 TUU917661:TUU917666 TKY917661:TKY917666 TBC917661:TBC917666 SRG917661:SRG917666 SHK917661:SHK917666 RXO917661:RXO917666 RNS917661:RNS917666 RDW917661:RDW917666 QUA917661:QUA917666 QKE917661:QKE917666 QAI917661:QAI917666 PQM917661:PQM917666 PGQ917661:PGQ917666 OWU917661:OWU917666 OMY917661:OMY917666 ODC917661:ODC917666 NTG917661:NTG917666 NJK917661:NJK917666 MZO917661:MZO917666 MPS917661:MPS917666 MFW917661:MFW917666 LWA917661:LWA917666 LME917661:LME917666 LCI917661:LCI917666 KSM917661:KSM917666 KIQ917661:KIQ917666 JYU917661:JYU917666 JOY917661:JOY917666 JFC917661:JFC917666 IVG917661:IVG917666 ILK917661:ILK917666 IBO917661:IBO917666 HRS917661:HRS917666 HHW917661:HHW917666 GYA917661:GYA917666 GOE917661:GOE917666 GEI917661:GEI917666 FUM917661:FUM917666 FKQ917661:FKQ917666 FAU917661:FAU917666 EQY917661:EQY917666 EHC917661:EHC917666 DXG917661:DXG917666 DNK917661:DNK917666 DDO917661:DDO917666 CTS917661:CTS917666 CJW917661:CJW917666 CAA917661:CAA917666 BQE917661:BQE917666 BGI917661:BGI917666 AWM917661:AWM917666 AMQ917661:AMQ917666 ACU917661:ACU917666 SY917661:SY917666 JC917661:JC917666 D917661:E917666 WVO852125:WVO852130 WLS852125:WLS852130 WBW852125:WBW852130 VSA852125:VSA852130 VIE852125:VIE852130 UYI852125:UYI852130 UOM852125:UOM852130 UEQ852125:UEQ852130 TUU852125:TUU852130 TKY852125:TKY852130 TBC852125:TBC852130 SRG852125:SRG852130 SHK852125:SHK852130 RXO852125:RXO852130 RNS852125:RNS852130 RDW852125:RDW852130 QUA852125:QUA852130 QKE852125:QKE852130 QAI852125:QAI852130 PQM852125:PQM852130 PGQ852125:PGQ852130 OWU852125:OWU852130 OMY852125:OMY852130 ODC852125:ODC852130 NTG852125:NTG852130 NJK852125:NJK852130 MZO852125:MZO852130 MPS852125:MPS852130 MFW852125:MFW852130 LWA852125:LWA852130 LME852125:LME852130 LCI852125:LCI852130 KSM852125:KSM852130 KIQ852125:KIQ852130 JYU852125:JYU852130 JOY852125:JOY852130 JFC852125:JFC852130 IVG852125:IVG852130 ILK852125:ILK852130 IBO852125:IBO852130 HRS852125:HRS852130 HHW852125:HHW852130 GYA852125:GYA852130 GOE852125:GOE852130 GEI852125:GEI852130 FUM852125:FUM852130 FKQ852125:FKQ852130 FAU852125:FAU852130 EQY852125:EQY852130 EHC852125:EHC852130 DXG852125:DXG852130 DNK852125:DNK852130 DDO852125:DDO852130 CTS852125:CTS852130 CJW852125:CJW852130 CAA852125:CAA852130 BQE852125:BQE852130 BGI852125:BGI852130 AWM852125:AWM852130 AMQ852125:AMQ852130 ACU852125:ACU852130 SY852125:SY852130 JC852125:JC852130 D852125:E852130 WVO786589:WVO786594 WLS786589:WLS786594 WBW786589:WBW786594 VSA786589:VSA786594 VIE786589:VIE786594 UYI786589:UYI786594 UOM786589:UOM786594 UEQ786589:UEQ786594 TUU786589:TUU786594 TKY786589:TKY786594 TBC786589:TBC786594 SRG786589:SRG786594 SHK786589:SHK786594 RXO786589:RXO786594 RNS786589:RNS786594 RDW786589:RDW786594 QUA786589:QUA786594 QKE786589:QKE786594 QAI786589:QAI786594 PQM786589:PQM786594 PGQ786589:PGQ786594 OWU786589:OWU786594 OMY786589:OMY786594 ODC786589:ODC786594 NTG786589:NTG786594 NJK786589:NJK786594 MZO786589:MZO786594 MPS786589:MPS786594 MFW786589:MFW786594 LWA786589:LWA786594 LME786589:LME786594 LCI786589:LCI786594 KSM786589:KSM786594 KIQ786589:KIQ786594 JYU786589:JYU786594 JOY786589:JOY786594 JFC786589:JFC786594 IVG786589:IVG786594 ILK786589:ILK786594 IBO786589:IBO786594 HRS786589:HRS786594 HHW786589:HHW786594 GYA786589:GYA786594 GOE786589:GOE786594 GEI786589:GEI786594 FUM786589:FUM786594 FKQ786589:FKQ786594 FAU786589:FAU786594 EQY786589:EQY786594 EHC786589:EHC786594 DXG786589:DXG786594 DNK786589:DNK786594 DDO786589:DDO786594 CTS786589:CTS786594 CJW786589:CJW786594 CAA786589:CAA786594 BQE786589:BQE786594 BGI786589:BGI786594 AWM786589:AWM786594 AMQ786589:AMQ786594 ACU786589:ACU786594 SY786589:SY786594 JC786589:JC786594 D786589:E786594 WVO721053:WVO721058 WLS721053:WLS721058 WBW721053:WBW721058 VSA721053:VSA721058 VIE721053:VIE721058 UYI721053:UYI721058 UOM721053:UOM721058 UEQ721053:UEQ721058 TUU721053:TUU721058 TKY721053:TKY721058 TBC721053:TBC721058 SRG721053:SRG721058 SHK721053:SHK721058 RXO721053:RXO721058 RNS721053:RNS721058 RDW721053:RDW721058 QUA721053:QUA721058 QKE721053:QKE721058 QAI721053:QAI721058 PQM721053:PQM721058 PGQ721053:PGQ721058 OWU721053:OWU721058 OMY721053:OMY721058 ODC721053:ODC721058 NTG721053:NTG721058 NJK721053:NJK721058 MZO721053:MZO721058 MPS721053:MPS721058 MFW721053:MFW721058 LWA721053:LWA721058 LME721053:LME721058 LCI721053:LCI721058 KSM721053:KSM721058 KIQ721053:KIQ721058 JYU721053:JYU721058 JOY721053:JOY721058 JFC721053:JFC721058 IVG721053:IVG721058 ILK721053:ILK721058 IBO721053:IBO721058 HRS721053:HRS721058 HHW721053:HHW721058 GYA721053:GYA721058 GOE721053:GOE721058 GEI721053:GEI721058 FUM721053:FUM721058 FKQ721053:FKQ721058 FAU721053:FAU721058 EQY721053:EQY721058 EHC721053:EHC721058 DXG721053:DXG721058 DNK721053:DNK721058 DDO721053:DDO721058 CTS721053:CTS721058 CJW721053:CJW721058 CAA721053:CAA721058 BQE721053:BQE721058 BGI721053:BGI721058 AWM721053:AWM721058 AMQ721053:AMQ721058 ACU721053:ACU721058 SY721053:SY721058 JC721053:JC721058 D721053:E721058 WVO655517:WVO655522 WLS655517:WLS655522 WBW655517:WBW655522 VSA655517:VSA655522 VIE655517:VIE655522 UYI655517:UYI655522 UOM655517:UOM655522 UEQ655517:UEQ655522 TUU655517:TUU655522 TKY655517:TKY655522 TBC655517:TBC655522 SRG655517:SRG655522 SHK655517:SHK655522 RXO655517:RXO655522 RNS655517:RNS655522 RDW655517:RDW655522 QUA655517:QUA655522 QKE655517:QKE655522 QAI655517:QAI655522 PQM655517:PQM655522 PGQ655517:PGQ655522 OWU655517:OWU655522 OMY655517:OMY655522 ODC655517:ODC655522 NTG655517:NTG655522 NJK655517:NJK655522 MZO655517:MZO655522 MPS655517:MPS655522 MFW655517:MFW655522 LWA655517:LWA655522 LME655517:LME655522 LCI655517:LCI655522 KSM655517:KSM655522 KIQ655517:KIQ655522 JYU655517:JYU655522 JOY655517:JOY655522 JFC655517:JFC655522 IVG655517:IVG655522 ILK655517:ILK655522 IBO655517:IBO655522 HRS655517:HRS655522 HHW655517:HHW655522 GYA655517:GYA655522 GOE655517:GOE655522 GEI655517:GEI655522 FUM655517:FUM655522 FKQ655517:FKQ655522 FAU655517:FAU655522 EQY655517:EQY655522 EHC655517:EHC655522 DXG655517:DXG655522 DNK655517:DNK655522 DDO655517:DDO655522 CTS655517:CTS655522 CJW655517:CJW655522 CAA655517:CAA655522 BQE655517:BQE655522 BGI655517:BGI655522 AWM655517:AWM655522 AMQ655517:AMQ655522 ACU655517:ACU655522 SY655517:SY655522 JC655517:JC655522 D655517:E655522 WVO589981:WVO589986 WLS589981:WLS589986 WBW589981:WBW589986 VSA589981:VSA589986 VIE589981:VIE589986 UYI589981:UYI589986 UOM589981:UOM589986 UEQ589981:UEQ589986 TUU589981:TUU589986 TKY589981:TKY589986 TBC589981:TBC589986 SRG589981:SRG589986 SHK589981:SHK589986 RXO589981:RXO589986 RNS589981:RNS589986 RDW589981:RDW589986 QUA589981:QUA589986 QKE589981:QKE589986 QAI589981:QAI589986 PQM589981:PQM589986 PGQ589981:PGQ589986 OWU589981:OWU589986 OMY589981:OMY589986 ODC589981:ODC589986 NTG589981:NTG589986 NJK589981:NJK589986 MZO589981:MZO589986 MPS589981:MPS589986 MFW589981:MFW589986 LWA589981:LWA589986 LME589981:LME589986 LCI589981:LCI589986 KSM589981:KSM589986 KIQ589981:KIQ589986 JYU589981:JYU589986 JOY589981:JOY589986 JFC589981:JFC589986 IVG589981:IVG589986 ILK589981:ILK589986 IBO589981:IBO589986 HRS589981:HRS589986 HHW589981:HHW589986 GYA589981:GYA589986 GOE589981:GOE589986 GEI589981:GEI589986 FUM589981:FUM589986 FKQ589981:FKQ589986 FAU589981:FAU589986 EQY589981:EQY589986 EHC589981:EHC589986 DXG589981:DXG589986 DNK589981:DNK589986 DDO589981:DDO589986 CTS589981:CTS589986 CJW589981:CJW589986 CAA589981:CAA589986 BQE589981:BQE589986 BGI589981:BGI589986 AWM589981:AWM589986 AMQ589981:AMQ589986 ACU589981:ACU589986 SY589981:SY589986 JC589981:JC589986 D589981:E589986 WVO524445:WVO524450 WLS524445:WLS524450 WBW524445:WBW524450 VSA524445:VSA524450 VIE524445:VIE524450 UYI524445:UYI524450 UOM524445:UOM524450 UEQ524445:UEQ524450 TUU524445:TUU524450 TKY524445:TKY524450 TBC524445:TBC524450 SRG524445:SRG524450 SHK524445:SHK524450 RXO524445:RXO524450 RNS524445:RNS524450 RDW524445:RDW524450 QUA524445:QUA524450 QKE524445:QKE524450 QAI524445:QAI524450 PQM524445:PQM524450 PGQ524445:PGQ524450 OWU524445:OWU524450 OMY524445:OMY524450 ODC524445:ODC524450 NTG524445:NTG524450 NJK524445:NJK524450 MZO524445:MZO524450 MPS524445:MPS524450 MFW524445:MFW524450 LWA524445:LWA524450 LME524445:LME524450 LCI524445:LCI524450 KSM524445:KSM524450 KIQ524445:KIQ524450 JYU524445:JYU524450 JOY524445:JOY524450 JFC524445:JFC524450 IVG524445:IVG524450 ILK524445:ILK524450 IBO524445:IBO524450 HRS524445:HRS524450 HHW524445:HHW524450 GYA524445:GYA524450 GOE524445:GOE524450 GEI524445:GEI524450 FUM524445:FUM524450 FKQ524445:FKQ524450 FAU524445:FAU524450 EQY524445:EQY524450 EHC524445:EHC524450 DXG524445:DXG524450 DNK524445:DNK524450 DDO524445:DDO524450 CTS524445:CTS524450 CJW524445:CJW524450 CAA524445:CAA524450 BQE524445:BQE524450 BGI524445:BGI524450 AWM524445:AWM524450 AMQ524445:AMQ524450 ACU524445:ACU524450 SY524445:SY524450 JC524445:JC524450 D524445:E524450 WVO458909:WVO458914 WLS458909:WLS458914 WBW458909:WBW458914 VSA458909:VSA458914 VIE458909:VIE458914 UYI458909:UYI458914 UOM458909:UOM458914 UEQ458909:UEQ458914 TUU458909:TUU458914 TKY458909:TKY458914 TBC458909:TBC458914 SRG458909:SRG458914 SHK458909:SHK458914 RXO458909:RXO458914 RNS458909:RNS458914 RDW458909:RDW458914 QUA458909:QUA458914 QKE458909:QKE458914 QAI458909:QAI458914 PQM458909:PQM458914 PGQ458909:PGQ458914 OWU458909:OWU458914 OMY458909:OMY458914 ODC458909:ODC458914 NTG458909:NTG458914 NJK458909:NJK458914 MZO458909:MZO458914 MPS458909:MPS458914 MFW458909:MFW458914 LWA458909:LWA458914 LME458909:LME458914 LCI458909:LCI458914 KSM458909:KSM458914 KIQ458909:KIQ458914 JYU458909:JYU458914 JOY458909:JOY458914 JFC458909:JFC458914 IVG458909:IVG458914 ILK458909:ILK458914 IBO458909:IBO458914 HRS458909:HRS458914 HHW458909:HHW458914 GYA458909:GYA458914 GOE458909:GOE458914 GEI458909:GEI458914 FUM458909:FUM458914 FKQ458909:FKQ458914 FAU458909:FAU458914 EQY458909:EQY458914 EHC458909:EHC458914 DXG458909:DXG458914 DNK458909:DNK458914 DDO458909:DDO458914 CTS458909:CTS458914 CJW458909:CJW458914 CAA458909:CAA458914 BQE458909:BQE458914 BGI458909:BGI458914 AWM458909:AWM458914 AMQ458909:AMQ458914 ACU458909:ACU458914 SY458909:SY458914 JC458909:JC458914 D458909:E458914 WVO393373:WVO393378 WLS393373:WLS393378 WBW393373:WBW393378 VSA393373:VSA393378 VIE393373:VIE393378 UYI393373:UYI393378 UOM393373:UOM393378 UEQ393373:UEQ393378 TUU393373:TUU393378 TKY393373:TKY393378 TBC393373:TBC393378 SRG393373:SRG393378 SHK393373:SHK393378 RXO393373:RXO393378 RNS393373:RNS393378 RDW393373:RDW393378 QUA393373:QUA393378 QKE393373:QKE393378 QAI393373:QAI393378 PQM393373:PQM393378 PGQ393373:PGQ393378 OWU393373:OWU393378 OMY393373:OMY393378 ODC393373:ODC393378 NTG393373:NTG393378 NJK393373:NJK393378 MZO393373:MZO393378 MPS393373:MPS393378 MFW393373:MFW393378 LWA393373:LWA393378 LME393373:LME393378 LCI393373:LCI393378 KSM393373:KSM393378 KIQ393373:KIQ393378 JYU393373:JYU393378 JOY393373:JOY393378 JFC393373:JFC393378 IVG393373:IVG393378 ILK393373:ILK393378 IBO393373:IBO393378 HRS393373:HRS393378 HHW393373:HHW393378 GYA393373:GYA393378 GOE393373:GOE393378 GEI393373:GEI393378 FUM393373:FUM393378 FKQ393373:FKQ393378 FAU393373:FAU393378 EQY393373:EQY393378 EHC393373:EHC393378 DXG393373:DXG393378 DNK393373:DNK393378 DDO393373:DDO393378 CTS393373:CTS393378 CJW393373:CJW393378 CAA393373:CAA393378 BQE393373:BQE393378 BGI393373:BGI393378 AWM393373:AWM393378 AMQ393373:AMQ393378 ACU393373:ACU393378 SY393373:SY393378 JC393373:JC393378 D393373:E393378 WVO327837:WVO327842 WLS327837:WLS327842 WBW327837:WBW327842 VSA327837:VSA327842 VIE327837:VIE327842 UYI327837:UYI327842 UOM327837:UOM327842 UEQ327837:UEQ327842 TUU327837:TUU327842 TKY327837:TKY327842 TBC327837:TBC327842 SRG327837:SRG327842 SHK327837:SHK327842 RXO327837:RXO327842 RNS327837:RNS327842 RDW327837:RDW327842 QUA327837:QUA327842 QKE327837:QKE327842 QAI327837:QAI327842 PQM327837:PQM327842 PGQ327837:PGQ327842 OWU327837:OWU327842 OMY327837:OMY327842 ODC327837:ODC327842 NTG327837:NTG327842 NJK327837:NJK327842 MZO327837:MZO327842 MPS327837:MPS327842 MFW327837:MFW327842 LWA327837:LWA327842 LME327837:LME327842 LCI327837:LCI327842 KSM327837:KSM327842 KIQ327837:KIQ327842 JYU327837:JYU327842 JOY327837:JOY327842 JFC327837:JFC327842 IVG327837:IVG327842 ILK327837:ILK327842 IBO327837:IBO327842 HRS327837:HRS327842 HHW327837:HHW327842 GYA327837:GYA327842 GOE327837:GOE327842 GEI327837:GEI327842 FUM327837:FUM327842 FKQ327837:FKQ327842 FAU327837:FAU327842 EQY327837:EQY327842 EHC327837:EHC327842 DXG327837:DXG327842 DNK327837:DNK327842 DDO327837:DDO327842 CTS327837:CTS327842 CJW327837:CJW327842 CAA327837:CAA327842 BQE327837:BQE327842 BGI327837:BGI327842 AWM327837:AWM327842 AMQ327837:AMQ327842 ACU327837:ACU327842 SY327837:SY327842 JC327837:JC327842 D327837:E327842 WVO262301:WVO262306 WLS262301:WLS262306 WBW262301:WBW262306 VSA262301:VSA262306 VIE262301:VIE262306 UYI262301:UYI262306 UOM262301:UOM262306 UEQ262301:UEQ262306 TUU262301:TUU262306 TKY262301:TKY262306 TBC262301:TBC262306 SRG262301:SRG262306 SHK262301:SHK262306 RXO262301:RXO262306 RNS262301:RNS262306 RDW262301:RDW262306 QUA262301:QUA262306 QKE262301:QKE262306 QAI262301:QAI262306 PQM262301:PQM262306 PGQ262301:PGQ262306 OWU262301:OWU262306 OMY262301:OMY262306 ODC262301:ODC262306 NTG262301:NTG262306 NJK262301:NJK262306 MZO262301:MZO262306 MPS262301:MPS262306 MFW262301:MFW262306 LWA262301:LWA262306 LME262301:LME262306 LCI262301:LCI262306 KSM262301:KSM262306 KIQ262301:KIQ262306 JYU262301:JYU262306 JOY262301:JOY262306 JFC262301:JFC262306 IVG262301:IVG262306 ILK262301:ILK262306 IBO262301:IBO262306 HRS262301:HRS262306 HHW262301:HHW262306 GYA262301:GYA262306 GOE262301:GOE262306 GEI262301:GEI262306 FUM262301:FUM262306 FKQ262301:FKQ262306 FAU262301:FAU262306 EQY262301:EQY262306 EHC262301:EHC262306 DXG262301:DXG262306 DNK262301:DNK262306 DDO262301:DDO262306 CTS262301:CTS262306 CJW262301:CJW262306 CAA262301:CAA262306 BQE262301:BQE262306 BGI262301:BGI262306 AWM262301:AWM262306 AMQ262301:AMQ262306 ACU262301:ACU262306 SY262301:SY262306 JC262301:JC262306 D262301:E262306 WVO196765:WVO196770 WLS196765:WLS196770 WBW196765:WBW196770 VSA196765:VSA196770 VIE196765:VIE196770 UYI196765:UYI196770 UOM196765:UOM196770 UEQ196765:UEQ196770 TUU196765:TUU196770 TKY196765:TKY196770 TBC196765:TBC196770 SRG196765:SRG196770 SHK196765:SHK196770 RXO196765:RXO196770 RNS196765:RNS196770 RDW196765:RDW196770 QUA196765:QUA196770 QKE196765:QKE196770 QAI196765:QAI196770 PQM196765:PQM196770 PGQ196765:PGQ196770 OWU196765:OWU196770 OMY196765:OMY196770 ODC196765:ODC196770 NTG196765:NTG196770 NJK196765:NJK196770 MZO196765:MZO196770 MPS196765:MPS196770 MFW196765:MFW196770 LWA196765:LWA196770 LME196765:LME196770 LCI196765:LCI196770 KSM196765:KSM196770 KIQ196765:KIQ196770 JYU196765:JYU196770 JOY196765:JOY196770 JFC196765:JFC196770 IVG196765:IVG196770 ILK196765:ILK196770 IBO196765:IBO196770 HRS196765:HRS196770 HHW196765:HHW196770 GYA196765:GYA196770 GOE196765:GOE196770 GEI196765:GEI196770 FUM196765:FUM196770 FKQ196765:FKQ196770 FAU196765:FAU196770 EQY196765:EQY196770 EHC196765:EHC196770 DXG196765:DXG196770 DNK196765:DNK196770 DDO196765:DDO196770 CTS196765:CTS196770 CJW196765:CJW196770 CAA196765:CAA196770 BQE196765:BQE196770 BGI196765:BGI196770 AWM196765:AWM196770 AMQ196765:AMQ196770 ACU196765:ACU196770 SY196765:SY196770 JC196765:JC196770 D196765:E196770 WVO131229:WVO131234 WLS131229:WLS131234 WBW131229:WBW131234 VSA131229:VSA131234 VIE131229:VIE131234 UYI131229:UYI131234 UOM131229:UOM131234 UEQ131229:UEQ131234 TUU131229:TUU131234 TKY131229:TKY131234 TBC131229:TBC131234 SRG131229:SRG131234 SHK131229:SHK131234 RXO131229:RXO131234 RNS131229:RNS131234 RDW131229:RDW131234 QUA131229:QUA131234 QKE131229:QKE131234 QAI131229:QAI131234 PQM131229:PQM131234 PGQ131229:PGQ131234 OWU131229:OWU131234 OMY131229:OMY131234 ODC131229:ODC131234 NTG131229:NTG131234 NJK131229:NJK131234 MZO131229:MZO131234 MPS131229:MPS131234 MFW131229:MFW131234 LWA131229:LWA131234 LME131229:LME131234 LCI131229:LCI131234 KSM131229:KSM131234 KIQ131229:KIQ131234 JYU131229:JYU131234 JOY131229:JOY131234 JFC131229:JFC131234 IVG131229:IVG131234 ILK131229:ILK131234 IBO131229:IBO131234 HRS131229:HRS131234 HHW131229:HHW131234 GYA131229:GYA131234 GOE131229:GOE131234 GEI131229:GEI131234 FUM131229:FUM131234 FKQ131229:FKQ131234 FAU131229:FAU131234 EQY131229:EQY131234 EHC131229:EHC131234 DXG131229:DXG131234 DNK131229:DNK131234 DDO131229:DDO131234 CTS131229:CTS131234 CJW131229:CJW131234 CAA131229:CAA131234 BQE131229:BQE131234 BGI131229:BGI131234 AWM131229:AWM131234 AMQ131229:AMQ131234 ACU131229:ACU131234 SY131229:SY131234 JC131229:JC131234 D131229:E131234 WVO65693:WVO65698 WLS65693:WLS65698 WBW65693:WBW65698 VSA65693:VSA65698 VIE65693:VIE65698 UYI65693:UYI65698 UOM65693:UOM65698 UEQ65693:UEQ65698 TUU65693:TUU65698 TKY65693:TKY65698 TBC65693:TBC65698 SRG65693:SRG65698 SHK65693:SHK65698 RXO65693:RXO65698 RNS65693:RNS65698 RDW65693:RDW65698 QUA65693:QUA65698 QKE65693:QKE65698 QAI65693:QAI65698 PQM65693:PQM65698 PGQ65693:PGQ65698 OWU65693:OWU65698 OMY65693:OMY65698 ODC65693:ODC65698 NTG65693:NTG65698 NJK65693:NJK65698 MZO65693:MZO65698 MPS65693:MPS65698 MFW65693:MFW65698 LWA65693:LWA65698 LME65693:LME65698 LCI65693:LCI65698 KSM65693:KSM65698 KIQ65693:KIQ65698 JYU65693:JYU65698 JOY65693:JOY65698 JFC65693:JFC65698 IVG65693:IVG65698 ILK65693:ILK65698 IBO65693:IBO65698 HRS65693:HRS65698 HHW65693:HHW65698 GYA65693:GYA65698 GOE65693:GOE65698 GEI65693:GEI65698 FUM65693:FUM65698 FKQ65693:FKQ65698 FAU65693:FAU65698 EQY65693:EQY65698 EHC65693:EHC65698 DXG65693:DXG65698 DNK65693:DNK65698 DDO65693:DDO65698 CTS65693:CTS65698 CJW65693:CJW65698 CAA65693:CAA65698 BQE65693:BQE65698 BGI65693:BGI65698 AWM65693:AWM65698 AMQ65693:AMQ65698 ACU65693:ACU65698 SY65693:SY65698 JC65693:JC65698 D65693:E65698 WVO983205:WVO983210 WLS983205:WLS983210 WBW983205:WBW983210 VSA983205:VSA983210 VIE983205:VIE983210 UYI983205:UYI983210 UOM983205:UOM983210 UEQ983205:UEQ983210 TUU983205:TUU983210 TKY983205:TKY983210 TBC983205:TBC983210 SRG983205:SRG983210 SHK983205:SHK983210 RXO983205:RXO983210 RNS983205:RNS983210 RDW983205:RDW983210 QUA983205:QUA983210 QKE983205:QKE983210 QAI983205:QAI983210 PQM983205:PQM983210 PGQ983205:PGQ983210 OWU983205:OWU983210 OMY983205:OMY983210 ODC983205:ODC983210 NTG983205:NTG983210 NJK983205:NJK983210 MZO983205:MZO983210 MPS983205:MPS983210 MFW983205:MFW983210 LWA983205:LWA983210 LME983205:LME983210 LCI983205:LCI983210 KSM983205:KSM983210 KIQ983205:KIQ983210 JYU983205:JYU983210 JOY983205:JOY983210 JFC983205:JFC983210 IVG983205:IVG983210 ILK983205:ILK983210 IBO983205:IBO983210 HRS983205:HRS983210 HHW983205:HHW983210 GYA983205:GYA983210 GOE983205:GOE983210 GEI983205:GEI983210 FUM983205:FUM983210 FKQ983205:FKQ983210 FAU983205:FAU983210 EQY983205:EQY983210 EHC983205:EHC983210 DXG983205:DXG983210 DNK983205:DNK983210 DDO983205:DDO983210 CTS983205:CTS983210 CJW983205:CJW983210 CAA983205:CAA983210 BQE983205:BQE983210 BGI983205:BGI983210 AWM983205:AWM983210 AMQ983205:AMQ983210 ACU983205:ACU983210 SY983205:SY983210 JC983205:JC983210 D983205:E983210 WVO917669:WVO917674 WLS917669:WLS917674 WBW917669:WBW917674 VSA917669:VSA917674 VIE917669:VIE917674 UYI917669:UYI917674 UOM917669:UOM917674 UEQ917669:UEQ917674 TUU917669:TUU917674 TKY917669:TKY917674 TBC917669:TBC917674 SRG917669:SRG917674 SHK917669:SHK917674 RXO917669:RXO917674 RNS917669:RNS917674 RDW917669:RDW917674 QUA917669:QUA917674 QKE917669:QKE917674 QAI917669:QAI917674 PQM917669:PQM917674 PGQ917669:PGQ917674 OWU917669:OWU917674 OMY917669:OMY917674 ODC917669:ODC917674 NTG917669:NTG917674 NJK917669:NJK917674 MZO917669:MZO917674 MPS917669:MPS917674 MFW917669:MFW917674 LWA917669:LWA917674 LME917669:LME917674 LCI917669:LCI917674 KSM917669:KSM917674 KIQ917669:KIQ917674 JYU917669:JYU917674 JOY917669:JOY917674 JFC917669:JFC917674 IVG917669:IVG917674 ILK917669:ILK917674 IBO917669:IBO917674 HRS917669:HRS917674 HHW917669:HHW917674 GYA917669:GYA917674 GOE917669:GOE917674 GEI917669:GEI917674 FUM917669:FUM917674 FKQ917669:FKQ917674 FAU917669:FAU917674 EQY917669:EQY917674 EHC917669:EHC917674 DXG917669:DXG917674 DNK917669:DNK917674 DDO917669:DDO917674 CTS917669:CTS917674 CJW917669:CJW917674 CAA917669:CAA917674 BQE917669:BQE917674 BGI917669:BGI917674 AWM917669:AWM917674 AMQ917669:AMQ917674 ACU917669:ACU917674 SY917669:SY917674 JC917669:JC917674 D917669:E917674 WVO852133:WVO852138 WLS852133:WLS852138 WBW852133:WBW852138 VSA852133:VSA852138 VIE852133:VIE852138 UYI852133:UYI852138 UOM852133:UOM852138 UEQ852133:UEQ852138 TUU852133:TUU852138 TKY852133:TKY852138 TBC852133:TBC852138 SRG852133:SRG852138 SHK852133:SHK852138 RXO852133:RXO852138 RNS852133:RNS852138 RDW852133:RDW852138 QUA852133:QUA852138 QKE852133:QKE852138 QAI852133:QAI852138 PQM852133:PQM852138 PGQ852133:PGQ852138 OWU852133:OWU852138 OMY852133:OMY852138 ODC852133:ODC852138 NTG852133:NTG852138 NJK852133:NJK852138 MZO852133:MZO852138 MPS852133:MPS852138 MFW852133:MFW852138 LWA852133:LWA852138 LME852133:LME852138 LCI852133:LCI852138 KSM852133:KSM852138 KIQ852133:KIQ852138 JYU852133:JYU852138 JOY852133:JOY852138 JFC852133:JFC852138 IVG852133:IVG852138 ILK852133:ILK852138 IBO852133:IBO852138 HRS852133:HRS852138 HHW852133:HHW852138 GYA852133:GYA852138 GOE852133:GOE852138 GEI852133:GEI852138 FUM852133:FUM852138 FKQ852133:FKQ852138 FAU852133:FAU852138 EQY852133:EQY852138 EHC852133:EHC852138 DXG852133:DXG852138 DNK852133:DNK852138 DDO852133:DDO852138 CTS852133:CTS852138 CJW852133:CJW852138 CAA852133:CAA852138 BQE852133:BQE852138 BGI852133:BGI852138 AWM852133:AWM852138 AMQ852133:AMQ852138 ACU852133:ACU852138 SY852133:SY852138 JC852133:JC852138 D852133:E852138 WVO786597:WVO786602 WLS786597:WLS786602 WBW786597:WBW786602 VSA786597:VSA786602 VIE786597:VIE786602 UYI786597:UYI786602 UOM786597:UOM786602 UEQ786597:UEQ786602 TUU786597:TUU786602 TKY786597:TKY786602 TBC786597:TBC786602 SRG786597:SRG786602 SHK786597:SHK786602 RXO786597:RXO786602 RNS786597:RNS786602 RDW786597:RDW786602 QUA786597:QUA786602 QKE786597:QKE786602 QAI786597:QAI786602 PQM786597:PQM786602 PGQ786597:PGQ786602 OWU786597:OWU786602 OMY786597:OMY786602 ODC786597:ODC786602 NTG786597:NTG786602 NJK786597:NJK786602 MZO786597:MZO786602 MPS786597:MPS786602 MFW786597:MFW786602 LWA786597:LWA786602 LME786597:LME786602 LCI786597:LCI786602 KSM786597:KSM786602 KIQ786597:KIQ786602 JYU786597:JYU786602 JOY786597:JOY786602 JFC786597:JFC786602 IVG786597:IVG786602 ILK786597:ILK786602 IBO786597:IBO786602 HRS786597:HRS786602 HHW786597:HHW786602 GYA786597:GYA786602 GOE786597:GOE786602 GEI786597:GEI786602 FUM786597:FUM786602 FKQ786597:FKQ786602 FAU786597:FAU786602 EQY786597:EQY786602 EHC786597:EHC786602 DXG786597:DXG786602 DNK786597:DNK786602 DDO786597:DDO786602 CTS786597:CTS786602 CJW786597:CJW786602 CAA786597:CAA786602 BQE786597:BQE786602 BGI786597:BGI786602 AWM786597:AWM786602 AMQ786597:AMQ786602 ACU786597:ACU786602 SY786597:SY786602 JC786597:JC786602 D786597:E786602 WVO721061:WVO721066 WLS721061:WLS721066 WBW721061:WBW721066 VSA721061:VSA721066 VIE721061:VIE721066 UYI721061:UYI721066 UOM721061:UOM721066 UEQ721061:UEQ721066 TUU721061:TUU721066 TKY721061:TKY721066 TBC721061:TBC721066 SRG721061:SRG721066 SHK721061:SHK721066 RXO721061:RXO721066 RNS721061:RNS721066 RDW721061:RDW721066 QUA721061:QUA721066 QKE721061:QKE721066 QAI721061:QAI721066 PQM721061:PQM721066 PGQ721061:PGQ721066 OWU721061:OWU721066 OMY721061:OMY721066 ODC721061:ODC721066 NTG721061:NTG721066 NJK721061:NJK721066 MZO721061:MZO721066 MPS721061:MPS721066 MFW721061:MFW721066 LWA721061:LWA721066 LME721061:LME721066 LCI721061:LCI721066 KSM721061:KSM721066 KIQ721061:KIQ721066 JYU721061:JYU721066 JOY721061:JOY721066 JFC721061:JFC721066 IVG721061:IVG721066 ILK721061:ILK721066 IBO721061:IBO721066 HRS721061:HRS721066 HHW721061:HHW721066 GYA721061:GYA721066 GOE721061:GOE721066 GEI721061:GEI721066 FUM721061:FUM721066 FKQ721061:FKQ721066 FAU721061:FAU721066 EQY721061:EQY721066 EHC721061:EHC721066 DXG721061:DXG721066 DNK721061:DNK721066 DDO721061:DDO721066 CTS721061:CTS721066 CJW721061:CJW721066 CAA721061:CAA721066 BQE721061:BQE721066 BGI721061:BGI721066 AWM721061:AWM721066 AMQ721061:AMQ721066 ACU721061:ACU721066 SY721061:SY721066 JC721061:JC721066 D721061:E721066 WVO655525:WVO655530 WLS655525:WLS655530 WBW655525:WBW655530 VSA655525:VSA655530 VIE655525:VIE655530 UYI655525:UYI655530 UOM655525:UOM655530 UEQ655525:UEQ655530 TUU655525:TUU655530 TKY655525:TKY655530 TBC655525:TBC655530 SRG655525:SRG655530 SHK655525:SHK655530 RXO655525:RXO655530 RNS655525:RNS655530 RDW655525:RDW655530 QUA655525:QUA655530 QKE655525:QKE655530 QAI655525:QAI655530 PQM655525:PQM655530 PGQ655525:PGQ655530 OWU655525:OWU655530 OMY655525:OMY655530 ODC655525:ODC655530 NTG655525:NTG655530 NJK655525:NJK655530 MZO655525:MZO655530 MPS655525:MPS655530 MFW655525:MFW655530 LWA655525:LWA655530 LME655525:LME655530 LCI655525:LCI655530 KSM655525:KSM655530 KIQ655525:KIQ655530 JYU655525:JYU655530 JOY655525:JOY655530 JFC655525:JFC655530 IVG655525:IVG655530 ILK655525:ILK655530 IBO655525:IBO655530 HRS655525:HRS655530 HHW655525:HHW655530 GYA655525:GYA655530 GOE655525:GOE655530 GEI655525:GEI655530 FUM655525:FUM655530 FKQ655525:FKQ655530 FAU655525:FAU655530 EQY655525:EQY655530 EHC655525:EHC655530 DXG655525:DXG655530 DNK655525:DNK655530 DDO655525:DDO655530 CTS655525:CTS655530 CJW655525:CJW655530 CAA655525:CAA655530 BQE655525:BQE655530 BGI655525:BGI655530 AWM655525:AWM655530 AMQ655525:AMQ655530 ACU655525:ACU655530 SY655525:SY655530 JC655525:JC655530 D655525:E655530 WVO589989:WVO589994 WLS589989:WLS589994 WBW589989:WBW589994 VSA589989:VSA589994 VIE589989:VIE589994 UYI589989:UYI589994 UOM589989:UOM589994 UEQ589989:UEQ589994 TUU589989:TUU589994 TKY589989:TKY589994 TBC589989:TBC589994 SRG589989:SRG589994 SHK589989:SHK589994 RXO589989:RXO589994 RNS589989:RNS589994 RDW589989:RDW589994 QUA589989:QUA589994 QKE589989:QKE589994 QAI589989:QAI589994 PQM589989:PQM589994 PGQ589989:PGQ589994 OWU589989:OWU589994 OMY589989:OMY589994 ODC589989:ODC589994 NTG589989:NTG589994 NJK589989:NJK589994 MZO589989:MZO589994 MPS589989:MPS589994 MFW589989:MFW589994 LWA589989:LWA589994 LME589989:LME589994 LCI589989:LCI589994 KSM589989:KSM589994 KIQ589989:KIQ589994 JYU589989:JYU589994 JOY589989:JOY589994 JFC589989:JFC589994 IVG589989:IVG589994 ILK589989:ILK589994 IBO589989:IBO589994 HRS589989:HRS589994 HHW589989:HHW589994 GYA589989:GYA589994 GOE589989:GOE589994 GEI589989:GEI589994 FUM589989:FUM589994 FKQ589989:FKQ589994 FAU589989:FAU589994 EQY589989:EQY589994 EHC589989:EHC589994 DXG589989:DXG589994 DNK589989:DNK589994 DDO589989:DDO589994 CTS589989:CTS589994 CJW589989:CJW589994 CAA589989:CAA589994 BQE589989:BQE589994 BGI589989:BGI589994 AWM589989:AWM589994 AMQ589989:AMQ589994 ACU589989:ACU589994 SY589989:SY589994 JC589989:JC589994 D589989:E589994 WVO524453:WVO524458 WLS524453:WLS524458 WBW524453:WBW524458 VSA524453:VSA524458 VIE524453:VIE524458 UYI524453:UYI524458 UOM524453:UOM524458 UEQ524453:UEQ524458 TUU524453:TUU524458 TKY524453:TKY524458 TBC524453:TBC524458 SRG524453:SRG524458 SHK524453:SHK524458 RXO524453:RXO524458 RNS524453:RNS524458 RDW524453:RDW524458 QUA524453:QUA524458 QKE524453:QKE524458 QAI524453:QAI524458 PQM524453:PQM524458 PGQ524453:PGQ524458 OWU524453:OWU524458 OMY524453:OMY524458 ODC524453:ODC524458 NTG524453:NTG524458 NJK524453:NJK524458 MZO524453:MZO524458 MPS524453:MPS524458 MFW524453:MFW524458 LWA524453:LWA524458 LME524453:LME524458 LCI524453:LCI524458 KSM524453:KSM524458 KIQ524453:KIQ524458 JYU524453:JYU524458 JOY524453:JOY524458 JFC524453:JFC524458 IVG524453:IVG524458 ILK524453:ILK524458 IBO524453:IBO524458 HRS524453:HRS524458 HHW524453:HHW524458 GYA524453:GYA524458 GOE524453:GOE524458 GEI524453:GEI524458 FUM524453:FUM524458 FKQ524453:FKQ524458 FAU524453:FAU524458 EQY524453:EQY524458 EHC524453:EHC524458 DXG524453:DXG524458 DNK524453:DNK524458 DDO524453:DDO524458 CTS524453:CTS524458 CJW524453:CJW524458 CAA524453:CAA524458 BQE524453:BQE524458 BGI524453:BGI524458 AWM524453:AWM524458 AMQ524453:AMQ524458 ACU524453:ACU524458 SY524453:SY524458 JC524453:JC524458 D524453:E524458 WVO458917:WVO458922 WLS458917:WLS458922 WBW458917:WBW458922 VSA458917:VSA458922 VIE458917:VIE458922 UYI458917:UYI458922 UOM458917:UOM458922 UEQ458917:UEQ458922 TUU458917:TUU458922 TKY458917:TKY458922 TBC458917:TBC458922 SRG458917:SRG458922 SHK458917:SHK458922 RXO458917:RXO458922 RNS458917:RNS458922 RDW458917:RDW458922 QUA458917:QUA458922 QKE458917:QKE458922 QAI458917:QAI458922 PQM458917:PQM458922 PGQ458917:PGQ458922 OWU458917:OWU458922 OMY458917:OMY458922 ODC458917:ODC458922 NTG458917:NTG458922 NJK458917:NJK458922 MZO458917:MZO458922 MPS458917:MPS458922 MFW458917:MFW458922 LWA458917:LWA458922 LME458917:LME458922 LCI458917:LCI458922 KSM458917:KSM458922 KIQ458917:KIQ458922 JYU458917:JYU458922 JOY458917:JOY458922 JFC458917:JFC458922 IVG458917:IVG458922 ILK458917:ILK458922 IBO458917:IBO458922 HRS458917:HRS458922 HHW458917:HHW458922 GYA458917:GYA458922 GOE458917:GOE458922 GEI458917:GEI458922 FUM458917:FUM458922 FKQ458917:FKQ458922 FAU458917:FAU458922 EQY458917:EQY458922 EHC458917:EHC458922 DXG458917:DXG458922 DNK458917:DNK458922 DDO458917:DDO458922 CTS458917:CTS458922 CJW458917:CJW458922 CAA458917:CAA458922 BQE458917:BQE458922 BGI458917:BGI458922 AWM458917:AWM458922 AMQ458917:AMQ458922 ACU458917:ACU458922 SY458917:SY458922 JC458917:JC458922 D458917:E458922 WVO393381:WVO393386 WLS393381:WLS393386 WBW393381:WBW393386 VSA393381:VSA393386 VIE393381:VIE393386 UYI393381:UYI393386 UOM393381:UOM393386 UEQ393381:UEQ393386 TUU393381:TUU393386 TKY393381:TKY393386 TBC393381:TBC393386 SRG393381:SRG393386 SHK393381:SHK393386 RXO393381:RXO393386 RNS393381:RNS393386 RDW393381:RDW393386 QUA393381:QUA393386 QKE393381:QKE393386 QAI393381:QAI393386 PQM393381:PQM393386 PGQ393381:PGQ393386 OWU393381:OWU393386 OMY393381:OMY393386 ODC393381:ODC393386 NTG393381:NTG393386 NJK393381:NJK393386 MZO393381:MZO393386 MPS393381:MPS393386 MFW393381:MFW393386 LWA393381:LWA393386 LME393381:LME393386 LCI393381:LCI393386 KSM393381:KSM393386 KIQ393381:KIQ393386 JYU393381:JYU393386 JOY393381:JOY393386 JFC393381:JFC393386 IVG393381:IVG393386 ILK393381:ILK393386 IBO393381:IBO393386 HRS393381:HRS393386 HHW393381:HHW393386 GYA393381:GYA393386 GOE393381:GOE393386 GEI393381:GEI393386 FUM393381:FUM393386 FKQ393381:FKQ393386 FAU393381:FAU393386 EQY393381:EQY393386 EHC393381:EHC393386 DXG393381:DXG393386 DNK393381:DNK393386 DDO393381:DDO393386 CTS393381:CTS393386 CJW393381:CJW393386 CAA393381:CAA393386 BQE393381:BQE393386 BGI393381:BGI393386 AWM393381:AWM393386 AMQ393381:AMQ393386 ACU393381:ACU393386 SY393381:SY393386 JC393381:JC393386 D393381:E393386 WVO327845:WVO327850 WLS327845:WLS327850 WBW327845:WBW327850 VSA327845:VSA327850 VIE327845:VIE327850 UYI327845:UYI327850 UOM327845:UOM327850 UEQ327845:UEQ327850 TUU327845:TUU327850 TKY327845:TKY327850 TBC327845:TBC327850 SRG327845:SRG327850 SHK327845:SHK327850 RXO327845:RXO327850 RNS327845:RNS327850 RDW327845:RDW327850 QUA327845:QUA327850 QKE327845:QKE327850 QAI327845:QAI327850 PQM327845:PQM327850 PGQ327845:PGQ327850 OWU327845:OWU327850 OMY327845:OMY327850 ODC327845:ODC327850 NTG327845:NTG327850 NJK327845:NJK327850 MZO327845:MZO327850 MPS327845:MPS327850 MFW327845:MFW327850 LWA327845:LWA327850 LME327845:LME327850 LCI327845:LCI327850 KSM327845:KSM327850 KIQ327845:KIQ327850 JYU327845:JYU327850 JOY327845:JOY327850 JFC327845:JFC327850 IVG327845:IVG327850 ILK327845:ILK327850 IBO327845:IBO327850 HRS327845:HRS327850 HHW327845:HHW327850 GYA327845:GYA327850 GOE327845:GOE327850 GEI327845:GEI327850 FUM327845:FUM327850 FKQ327845:FKQ327850 FAU327845:FAU327850 EQY327845:EQY327850 EHC327845:EHC327850 DXG327845:DXG327850 DNK327845:DNK327850 DDO327845:DDO327850 CTS327845:CTS327850 CJW327845:CJW327850 CAA327845:CAA327850 BQE327845:BQE327850 BGI327845:BGI327850 AWM327845:AWM327850 AMQ327845:AMQ327850 ACU327845:ACU327850 SY327845:SY327850 JC327845:JC327850 D327845:E327850 WVO262309:WVO262314 WLS262309:WLS262314 WBW262309:WBW262314 VSA262309:VSA262314 VIE262309:VIE262314 UYI262309:UYI262314 UOM262309:UOM262314 UEQ262309:UEQ262314 TUU262309:TUU262314 TKY262309:TKY262314 TBC262309:TBC262314 SRG262309:SRG262314 SHK262309:SHK262314 RXO262309:RXO262314 RNS262309:RNS262314 RDW262309:RDW262314 QUA262309:QUA262314 QKE262309:QKE262314 QAI262309:QAI262314 PQM262309:PQM262314 PGQ262309:PGQ262314 OWU262309:OWU262314 OMY262309:OMY262314 ODC262309:ODC262314 NTG262309:NTG262314 NJK262309:NJK262314 MZO262309:MZO262314 MPS262309:MPS262314 MFW262309:MFW262314 LWA262309:LWA262314 LME262309:LME262314 LCI262309:LCI262314 KSM262309:KSM262314 KIQ262309:KIQ262314 JYU262309:JYU262314 JOY262309:JOY262314 JFC262309:JFC262314 IVG262309:IVG262314 ILK262309:ILK262314 IBO262309:IBO262314 HRS262309:HRS262314 HHW262309:HHW262314 GYA262309:GYA262314 GOE262309:GOE262314 GEI262309:GEI262314 FUM262309:FUM262314 FKQ262309:FKQ262314 FAU262309:FAU262314 EQY262309:EQY262314 EHC262309:EHC262314 DXG262309:DXG262314 DNK262309:DNK262314 DDO262309:DDO262314 CTS262309:CTS262314 CJW262309:CJW262314 CAA262309:CAA262314 BQE262309:BQE262314 BGI262309:BGI262314 AWM262309:AWM262314 AMQ262309:AMQ262314 ACU262309:ACU262314 SY262309:SY262314 JC262309:JC262314 D262309:E262314 WVO196773:WVO196778 WLS196773:WLS196778 WBW196773:WBW196778 VSA196773:VSA196778 VIE196773:VIE196778 UYI196773:UYI196778 UOM196773:UOM196778 UEQ196773:UEQ196778 TUU196773:TUU196778 TKY196773:TKY196778 TBC196773:TBC196778 SRG196773:SRG196778 SHK196773:SHK196778 RXO196773:RXO196778 RNS196773:RNS196778 RDW196773:RDW196778 QUA196773:QUA196778 QKE196773:QKE196778 QAI196773:QAI196778 PQM196773:PQM196778 PGQ196773:PGQ196778 OWU196773:OWU196778 OMY196773:OMY196778 ODC196773:ODC196778 NTG196773:NTG196778 NJK196773:NJK196778 MZO196773:MZO196778 MPS196773:MPS196778 MFW196773:MFW196778 LWA196773:LWA196778 LME196773:LME196778 LCI196773:LCI196778 KSM196773:KSM196778 KIQ196773:KIQ196778 JYU196773:JYU196778 JOY196773:JOY196778 JFC196773:JFC196778 IVG196773:IVG196778 ILK196773:ILK196778 IBO196773:IBO196778 HRS196773:HRS196778 HHW196773:HHW196778 GYA196773:GYA196778 GOE196773:GOE196778 GEI196773:GEI196778 FUM196773:FUM196778 FKQ196773:FKQ196778 FAU196773:FAU196778 EQY196773:EQY196778 EHC196773:EHC196778 DXG196773:DXG196778 DNK196773:DNK196778 DDO196773:DDO196778 CTS196773:CTS196778 CJW196773:CJW196778 CAA196773:CAA196778 BQE196773:BQE196778 BGI196773:BGI196778 AWM196773:AWM196778 AMQ196773:AMQ196778 ACU196773:ACU196778 SY196773:SY196778 JC196773:JC196778 D196773:E196778 WVO131237:WVO131242 WLS131237:WLS131242 WBW131237:WBW131242 VSA131237:VSA131242 VIE131237:VIE131242 UYI131237:UYI131242 UOM131237:UOM131242 UEQ131237:UEQ131242 TUU131237:TUU131242 TKY131237:TKY131242 TBC131237:TBC131242 SRG131237:SRG131242 SHK131237:SHK131242 RXO131237:RXO131242 RNS131237:RNS131242 RDW131237:RDW131242 QUA131237:QUA131242 QKE131237:QKE131242 QAI131237:QAI131242 PQM131237:PQM131242 PGQ131237:PGQ131242 OWU131237:OWU131242 OMY131237:OMY131242 ODC131237:ODC131242 NTG131237:NTG131242 NJK131237:NJK131242 MZO131237:MZO131242 MPS131237:MPS131242 MFW131237:MFW131242 LWA131237:LWA131242 LME131237:LME131242 LCI131237:LCI131242 KSM131237:KSM131242 KIQ131237:KIQ131242 JYU131237:JYU131242 JOY131237:JOY131242 JFC131237:JFC131242 IVG131237:IVG131242 ILK131237:ILK131242 IBO131237:IBO131242 HRS131237:HRS131242 HHW131237:HHW131242 GYA131237:GYA131242 GOE131237:GOE131242 GEI131237:GEI131242 FUM131237:FUM131242 FKQ131237:FKQ131242 FAU131237:FAU131242 EQY131237:EQY131242 EHC131237:EHC131242 DXG131237:DXG131242 DNK131237:DNK131242 DDO131237:DDO131242 CTS131237:CTS131242 CJW131237:CJW131242 CAA131237:CAA131242 BQE131237:BQE131242 BGI131237:BGI131242 AWM131237:AWM131242 AMQ131237:AMQ131242 ACU131237:ACU131242 SY131237:SY131242 JC131237:JC131242 D131237:E131242 WVO65701:WVO65706 WLS65701:WLS65706 WBW65701:WBW65706 VSA65701:VSA65706 VIE65701:VIE65706 UYI65701:UYI65706 UOM65701:UOM65706 UEQ65701:UEQ65706 TUU65701:TUU65706 TKY65701:TKY65706 TBC65701:TBC65706 SRG65701:SRG65706 SHK65701:SHK65706 RXO65701:RXO65706 RNS65701:RNS65706 RDW65701:RDW65706 QUA65701:QUA65706 QKE65701:QKE65706 QAI65701:QAI65706 PQM65701:PQM65706 PGQ65701:PGQ65706 OWU65701:OWU65706 OMY65701:OMY65706 ODC65701:ODC65706 NTG65701:NTG65706 NJK65701:NJK65706 MZO65701:MZO65706 MPS65701:MPS65706 MFW65701:MFW65706 LWA65701:LWA65706 LME65701:LME65706 LCI65701:LCI65706 KSM65701:KSM65706 KIQ65701:KIQ65706 JYU65701:JYU65706 JOY65701:JOY65706 JFC65701:JFC65706 IVG65701:IVG65706 ILK65701:ILK65706 IBO65701:IBO65706 HRS65701:HRS65706 HHW65701:HHW65706 GYA65701:GYA65706 GOE65701:GOE65706 GEI65701:GEI65706 FUM65701:FUM65706 FKQ65701:FKQ65706 FAU65701:FAU65706 EQY65701:EQY65706 EHC65701:EHC65706 DXG65701:DXG65706 DNK65701:DNK65706 DDO65701:DDO65706 CTS65701:CTS65706 CJW65701:CJW65706 CAA65701:CAA65706 BQE65701:BQE65706 BGI65701:BGI65706 AWM65701:AWM65706 AMQ65701:AMQ65706 ACU65701:ACU65706 SY65701:SY65706 JC65701:JC65706 D65701:E65706 WVO983213:WVO983218 WLS983213:WLS983218 WBW983213:WBW983218 VSA983213:VSA983218 VIE983213:VIE983218 UYI983213:UYI983218 UOM983213:UOM983218 UEQ983213:UEQ983218 TUU983213:TUU983218 TKY983213:TKY983218 TBC983213:TBC983218 SRG983213:SRG983218 SHK983213:SHK983218 RXO983213:RXO983218 RNS983213:RNS983218 RDW983213:RDW983218 QUA983213:QUA983218 QKE983213:QKE983218 QAI983213:QAI983218 PQM983213:PQM983218 PGQ983213:PGQ983218 OWU983213:OWU983218 OMY983213:OMY983218 ODC983213:ODC983218 NTG983213:NTG983218 NJK983213:NJK983218 MZO983213:MZO983218 MPS983213:MPS983218 MFW983213:MFW983218 LWA983213:LWA983218 LME983213:LME983218 LCI983213:LCI983218 KSM983213:KSM983218 KIQ983213:KIQ983218 JYU983213:JYU983218 JOY983213:JOY983218 JFC983213:JFC983218 IVG983213:IVG983218 ILK983213:ILK983218 IBO983213:IBO983218 HRS983213:HRS983218 HHW983213:HHW983218 GYA983213:GYA983218 GOE983213:GOE983218 GEI983213:GEI983218 FUM983213:FUM983218 FKQ983213:FKQ983218 FAU983213:FAU983218 EQY983213:EQY983218 EHC983213:EHC983218 DXG983213:DXG983218 DNK983213:DNK983218 DDO983213:DDO983218 CTS983213:CTS983218 CJW983213:CJW983218 CAA983213:CAA983218 BQE983213:BQE983218 BGI983213:BGI983218 AWM983213:AWM983218 AMQ983213:AMQ983218 ACU983213:ACU983218 SY983213:SY983218 JC983213:JC983218 D983213:E983218 WVO917677:WVO917682 WLS917677:WLS917682 WBW917677:WBW917682 VSA917677:VSA917682 VIE917677:VIE917682 UYI917677:UYI917682 UOM917677:UOM917682 UEQ917677:UEQ917682 TUU917677:TUU917682 TKY917677:TKY917682 TBC917677:TBC917682 SRG917677:SRG917682 SHK917677:SHK917682 RXO917677:RXO917682 RNS917677:RNS917682 RDW917677:RDW917682 QUA917677:QUA917682 QKE917677:QKE917682 QAI917677:QAI917682 PQM917677:PQM917682 PGQ917677:PGQ917682 OWU917677:OWU917682 OMY917677:OMY917682 ODC917677:ODC917682 NTG917677:NTG917682 NJK917677:NJK917682 MZO917677:MZO917682 MPS917677:MPS917682 MFW917677:MFW917682 LWA917677:LWA917682 LME917677:LME917682 LCI917677:LCI917682 KSM917677:KSM917682 KIQ917677:KIQ917682 JYU917677:JYU917682 JOY917677:JOY917682 JFC917677:JFC917682 IVG917677:IVG917682 ILK917677:ILK917682 IBO917677:IBO917682 HRS917677:HRS917682 HHW917677:HHW917682 GYA917677:GYA917682 GOE917677:GOE917682 GEI917677:GEI917682 FUM917677:FUM917682 FKQ917677:FKQ917682 FAU917677:FAU917682 EQY917677:EQY917682 EHC917677:EHC917682 DXG917677:DXG917682 DNK917677:DNK917682 DDO917677:DDO917682 CTS917677:CTS917682 CJW917677:CJW917682 CAA917677:CAA917682 BQE917677:BQE917682 BGI917677:BGI917682 AWM917677:AWM917682 AMQ917677:AMQ917682 ACU917677:ACU917682 SY917677:SY917682 JC917677:JC917682 D917677:E917682 WVO852141:WVO852146 WLS852141:WLS852146 WBW852141:WBW852146 VSA852141:VSA852146 VIE852141:VIE852146 UYI852141:UYI852146 UOM852141:UOM852146 UEQ852141:UEQ852146 TUU852141:TUU852146 TKY852141:TKY852146 TBC852141:TBC852146 SRG852141:SRG852146 SHK852141:SHK852146 RXO852141:RXO852146 RNS852141:RNS852146 RDW852141:RDW852146 QUA852141:QUA852146 QKE852141:QKE852146 QAI852141:QAI852146 PQM852141:PQM852146 PGQ852141:PGQ852146 OWU852141:OWU852146 OMY852141:OMY852146 ODC852141:ODC852146 NTG852141:NTG852146 NJK852141:NJK852146 MZO852141:MZO852146 MPS852141:MPS852146 MFW852141:MFW852146 LWA852141:LWA852146 LME852141:LME852146 LCI852141:LCI852146 KSM852141:KSM852146 KIQ852141:KIQ852146 JYU852141:JYU852146 JOY852141:JOY852146 JFC852141:JFC852146 IVG852141:IVG852146 ILK852141:ILK852146 IBO852141:IBO852146 HRS852141:HRS852146 HHW852141:HHW852146 GYA852141:GYA852146 GOE852141:GOE852146 GEI852141:GEI852146 FUM852141:FUM852146 FKQ852141:FKQ852146 FAU852141:FAU852146 EQY852141:EQY852146 EHC852141:EHC852146 DXG852141:DXG852146 DNK852141:DNK852146 DDO852141:DDO852146 CTS852141:CTS852146 CJW852141:CJW852146 CAA852141:CAA852146 BQE852141:BQE852146 BGI852141:BGI852146 AWM852141:AWM852146 AMQ852141:AMQ852146 ACU852141:ACU852146 SY852141:SY852146 JC852141:JC852146 D852141:E852146 WVO786605:WVO786610 WLS786605:WLS786610 WBW786605:WBW786610 VSA786605:VSA786610 VIE786605:VIE786610 UYI786605:UYI786610 UOM786605:UOM786610 UEQ786605:UEQ786610 TUU786605:TUU786610 TKY786605:TKY786610 TBC786605:TBC786610 SRG786605:SRG786610 SHK786605:SHK786610 RXO786605:RXO786610 RNS786605:RNS786610 RDW786605:RDW786610 QUA786605:QUA786610 QKE786605:QKE786610 QAI786605:QAI786610 PQM786605:PQM786610 PGQ786605:PGQ786610 OWU786605:OWU786610 OMY786605:OMY786610 ODC786605:ODC786610 NTG786605:NTG786610 NJK786605:NJK786610 MZO786605:MZO786610 MPS786605:MPS786610 MFW786605:MFW786610 LWA786605:LWA786610 LME786605:LME786610 LCI786605:LCI786610 KSM786605:KSM786610 KIQ786605:KIQ786610 JYU786605:JYU786610 JOY786605:JOY786610 JFC786605:JFC786610 IVG786605:IVG786610 ILK786605:ILK786610 IBO786605:IBO786610 HRS786605:HRS786610 HHW786605:HHW786610 GYA786605:GYA786610 GOE786605:GOE786610 GEI786605:GEI786610 FUM786605:FUM786610 FKQ786605:FKQ786610 FAU786605:FAU786610 EQY786605:EQY786610 EHC786605:EHC786610 DXG786605:DXG786610 DNK786605:DNK786610 DDO786605:DDO786610 CTS786605:CTS786610 CJW786605:CJW786610 CAA786605:CAA786610 BQE786605:BQE786610 BGI786605:BGI786610 AWM786605:AWM786610 AMQ786605:AMQ786610 ACU786605:ACU786610 SY786605:SY786610 JC786605:JC786610 D786605:E786610 WVO721069:WVO721074 WLS721069:WLS721074 WBW721069:WBW721074 VSA721069:VSA721074 VIE721069:VIE721074 UYI721069:UYI721074 UOM721069:UOM721074 UEQ721069:UEQ721074 TUU721069:TUU721074 TKY721069:TKY721074 TBC721069:TBC721074 SRG721069:SRG721074 SHK721069:SHK721074 RXO721069:RXO721074 RNS721069:RNS721074 RDW721069:RDW721074 QUA721069:QUA721074 QKE721069:QKE721074 QAI721069:QAI721074 PQM721069:PQM721074 PGQ721069:PGQ721074 OWU721069:OWU721074 OMY721069:OMY721074 ODC721069:ODC721074 NTG721069:NTG721074 NJK721069:NJK721074 MZO721069:MZO721074 MPS721069:MPS721074 MFW721069:MFW721074 LWA721069:LWA721074 LME721069:LME721074 LCI721069:LCI721074 KSM721069:KSM721074 KIQ721069:KIQ721074 JYU721069:JYU721074 JOY721069:JOY721074 JFC721069:JFC721074 IVG721069:IVG721074 ILK721069:ILK721074 IBO721069:IBO721074 HRS721069:HRS721074 HHW721069:HHW721074 GYA721069:GYA721074 GOE721069:GOE721074 GEI721069:GEI721074 FUM721069:FUM721074 FKQ721069:FKQ721074 FAU721069:FAU721074 EQY721069:EQY721074 EHC721069:EHC721074 DXG721069:DXG721074 DNK721069:DNK721074 DDO721069:DDO721074 CTS721069:CTS721074 CJW721069:CJW721074 CAA721069:CAA721074 BQE721069:BQE721074 BGI721069:BGI721074 AWM721069:AWM721074 AMQ721069:AMQ721074 ACU721069:ACU721074 SY721069:SY721074 JC721069:JC721074 D721069:E721074 WVO655533:WVO655538 WLS655533:WLS655538 WBW655533:WBW655538 VSA655533:VSA655538 VIE655533:VIE655538 UYI655533:UYI655538 UOM655533:UOM655538 UEQ655533:UEQ655538 TUU655533:TUU655538 TKY655533:TKY655538 TBC655533:TBC655538 SRG655533:SRG655538 SHK655533:SHK655538 RXO655533:RXO655538 RNS655533:RNS655538 RDW655533:RDW655538 QUA655533:QUA655538 QKE655533:QKE655538 QAI655533:QAI655538 PQM655533:PQM655538 PGQ655533:PGQ655538 OWU655533:OWU655538 OMY655533:OMY655538 ODC655533:ODC655538 NTG655533:NTG655538 NJK655533:NJK655538 MZO655533:MZO655538 MPS655533:MPS655538 MFW655533:MFW655538 LWA655533:LWA655538 LME655533:LME655538 LCI655533:LCI655538 KSM655533:KSM655538 KIQ655533:KIQ655538 JYU655533:JYU655538 JOY655533:JOY655538 JFC655533:JFC655538 IVG655533:IVG655538 ILK655533:ILK655538 IBO655533:IBO655538 HRS655533:HRS655538 HHW655533:HHW655538 GYA655533:GYA655538 GOE655533:GOE655538 GEI655533:GEI655538 FUM655533:FUM655538 FKQ655533:FKQ655538 FAU655533:FAU655538 EQY655533:EQY655538 EHC655533:EHC655538 DXG655533:DXG655538 DNK655533:DNK655538 DDO655533:DDO655538 CTS655533:CTS655538 CJW655533:CJW655538 CAA655533:CAA655538 BQE655533:BQE655538 BGI655533:BGI655538 AWM655533:AWM655538 AMQ655533:AMQ655538 ACU655533:ACU655538 SY655533:SY655538 JC655533:JC655538 D655533:E655538 WVO589997:WVO590002 WLS589997:WLS590002 WBW589997:WBW590002 VSA589997:VSA590002 VIE589997:VIE590002 UYI589997:UYI590002 UOM589997:UOM590002 UEQ589997:UEQ590002 TUU589997:TUU590002 TKY589997:TKY590002 TBC589997:TBC590002 SRG589997:SRG590002 SHK589997:SHK590002 RXO589997:RXO590002 RNS589997:RNS590002 RDW589997:RDW590002 QUA589997:QUA590002 QKE589997:QKE590002 QAI589997:QAI590002 PQM589997:PQM590002 PGQ589997:PGQ590002 OWU589997:OWU590002 OMY589997:OMY590002 ODC589997:ODC590002 NTG589997:NTG590002 NJK589997:NJK590002 MZO589997:MZO590002 MPS589997:MPS590002 MFW589997:MFW590002 LWA589997:LWA590002 LME589997:LME590002 LCI589997:LCI590002 KSM589997:KSM590002 KIQ589997:KIQ590002 JYU589997:JYU590002 JOY589997:JOY590002 JFC589997:JFC590002 IVG589997:IVG590002 ILK589997:ILK590002 IBO589997:IBO590002 HRS589997:HRS590002 HHW589997:HHW590002 GYA589997:GYA590002 GOE589997:GOE590002 GEI589997:GEI590002 FUM589997:FUM590002 FKQ589997:FKQ590002 FAU589997:FAU590002 EQY589997:EQY590002 EHC589997:EHC590002 DXG589997:DXG590002 DNK589997:DNK590002 DDO589997:DDO590002 CTS589997:CTS590002 CJW589997:CJW590002 CAA589997:CAA590002 BQE589997:BQE590002 BGI589997:BGI590002 AWM589997:AWM590002 AMQ589997:AMQ590002 ACU589997:ACU590002 SY589997:SY590002 JC589997:JC590002 D589997:E590002 WVO524461:WVO524466 WLS524461:WLS524466 WBW524461:WBW524466 VSA524461:VSA524466 VIE524461:VIE524466 UYI524461:UYI524466 UOM524461:UOM524466 UEQ524461:UEQ524466 TUU524461:TUU524466 TKY524461:TKY524466 TBC524461:TBC524466 SRG524461:SRG524466 SHK524461:SHK524466 RXO524461:RXO524466 RNS524461:RNS524466 RDW524461:RDW524466 QUA524461:QUA524466 QKE524461:QKE524466 QAI524461:QAI524466 PQM524461:PQM524466 PGQ524461:PGQ524466 OWU524461:OWU524466 OMY524461:OMY524466 ODC524461:ODC524466 NTG524461:NTG524466 NJK524461:NJK524466 MZO524461:MZO524466 MPS524461:MPS524466 MFW524461:MFW524466 LWA524461:LWA524466 LME524461:LME524466 LCI524461:LCI524466 KSM524461:KSM524466 KIQ524461:KIQ524466 JYU524461:JYU524466 JOY524461:JOY524466 JFC524461:JFC524466 IVG524461:IVG524466 ILK524461:ILK524466 IBO524461:IBO524466 HRS524461:HRS524466 HHW524461:HHW524466 GYA524461:GYA524466 GOE524461:GOE524466 GEI524461:GEI524466 FUM524461:FUM524466 FKQ524461:FKQ524466 FAU524461:FAU524466 EQY524461:EQY524466 EHC524461:EHC524466 DXG524461:DXG524466 DNK524461:DNK524466 DDO524461:DDO524466 CTS524461:CTS524466 CJW524461:CJW524466 CAA524461:CAA524466 BQE524461:BQE524466 BGI524461:BGI524466 AWM524461:AWM524466 AMQ524461:AMQ524466 ACU524461:ACU524466 SY524461:SY524466 JC524461:JC524466 D524461:E524466 WVO458925:WVO458930 WLS458925:WLS458930 WBW458925:WBW458930 VSA458925:VSA458930 VIE458925:VIE458930 UYI458925:UYI458930 UOM458925:UOM458930 UEQ458925:UEQ458930 TUU458925:TUU458930 TKY458925:TKY458930 TBC458925:TBC458930 SRG458925:SRG458930 SHK458925:SHK458930 RXO458925:RXO458930 RNS458925:RNS458930 RDW458925:RDW458930 QUA458925:QUA458930 QKE458925:QKE458930 QAI458925:QAI458930 PQM458925:PQM458930 PGQ458925:PGQ458930 OWU458925:OWU458930 OMY458925:OMY458930 ODC458925:ODC458930 NTG458925:NTG458930 NJK458925:NJK458930 MZO458925:MZO458930 MPS458925:MPS458930 MFW458925:MFW458930 LWA458925:LWA458930 LME458925:LME458930 LCI458925:LCI458930 KSM458925:KSM458930 KIQ458925:KIQ458930 JYU458925:JYU458930 JOY458925:JOY458930 JFC458925:JFC458930 IVG458925:IVG458930 ILK458925:ILK458930 IBO458925:IBO458930 HRS458925:HRS458930 HHW458925:HHW458930 GYA458925:GYA458930 GOE458925:GOE458930 GEI458925:GEI458930 FUM458925:FUM458930 FKQ458925:FKQ458930 FAU458925:FAU458930 EQY458925:EQY458930 EHC458925:EHC458930 DXG458925:DXG458930 DNK458925:DNK458930 DDO458925:DDO458930 CTS458925:CTS458930 CJW458925:CJW458930 CAA458925:CAA458930 BQE458925:BQE458930 BGI458925:BGI458930 AWM458925:AWM458930 AMQ458925:AMQ458930 ACU458925:ACU458930 SY458925:SY458930 JC458925:JC458930 D458925:E458930 WVO393389:WVO393394 WLS393389:WLS393394 WBW393389:WBW393394 VSA393389:VSA393394 VIE393389:VIE393394 UYI393389:UYI393394 UOM393389:UOM393394 UEQ393389:UEQ393394 TUU393389:TUU393394 TKY393389:TKY393394 TBC393389:TBC393394 SRG393389:SRG393394 SHK393389:SHK393394 RXO393389:RXO393394 RNS393389:RNS393394 RDW393389:RDW393394 QUA393389:QUA393394 QKE393389:QKE393394 QAI393389:QAI393394 PQM393389:PQM393394 PGQ393389:PGQ393394 OWU393389:OWU393394 OMY393389:OMY393394 ODC393389:ODC393394 NTG393389:NTG393394 NJK393389:NJK393394 MZO393389:MZO393394 MPS393389:MPS393394 MFW393389:MFW393394 LWA393389:LWA393394 LME393389:LME393394 LCI393389:LCI393394 KSM393389:KSM393394 KIQ393389:KIQ393394 JYU393389:JYU393394 JOY393389:JOY393394 JFC393389:JFC393394 IVG393389:IVG393394 ILK393389:ILK393394 IBO393389:IBO393394 HRS393389:HRS393394 HHW393389:HHW393394 GYA393389:GYA393394 GOE393389:GOE393394 GEI393389:GEI393394 FUM393389:FUM393394 FKQ393389:FKQ393394 FAU393389:FAU393394 EQY393389:EQY393394 EHC393389:EHC393394 DXG393389:DXG393394 DNK393389:DNK393394 DDO393389:DDO393394 CTS393389:CTS393394 CJW393389:CJW393394 CAA393389:CAA393394 BQE393389:BQE393394 BGI393389:BGI393394 AWM393389:AWM393394 AMQ393389:AMQ393394 ACU393389:ACU393394 SY393389:SY393394 JC393389:JC393394 D393389:E393394 WVO327853:WVO327858 WLS327853:WLS327858 WBW327853:WBW327858 VSA327853:VSA327858 VIE327853:VIE327858 UYI327853:UYI327858 UOM327853:UOM327858 UEQ327853:UEQ327858 TUU327853:TUU327858 TKY327853:TKY327858 TBC327853:TBC327858 SRG327853:SRG327858 SHK327853:SHK327858 RXO327853:RXO327858 RNS327853:RNS327858 RDW327853:RDW327858 QUA327853:QUA327858 QKE327853:QKE327858 QAI327853:QAI327858 PQM327853:PQM327858 PGQ327853:PGQ327858 OWU327853:OWU327858 OMY327853:OMY327858 ODC327853:ODC327858 NTG327853:NTG327858 NJK327853:NJK327858 MZO327853:MZO327858 MPS327853:MPS327858 MFW327853:MFW327858 LWA327853:LWA327858 LME327853:LME327858 LCI327853:LCI327858 KSM327853:KSM327858 KIQ327853:KIQ327858 JYU327853:JYU327858 JOY327853:JOY327858 JFC327853:JFC327858 IVG327853:IVG327858 ILK327853:ILK327858 IBO327853:IBO327858 HRS327853:HRS327858 HHW327853:HHW327858 GYA327853:GYA327858 GOE327853:GOE327858 GEI327853:GEI327858 FUM327853:FUM327858 FKQ327853:FKQ327858 FAU327853:FAU327858 EQY327853:EQY327858 EHC327853:EHC327858 DXG327853:DXG327858 DNK327853:DNK327858 DDO327853:DDO327858 CTS327853:CTS327858 CJW327853:CJW327858 CAA327853:CAA327858 BQE327853:BQE327858 BGI327853:BGI327858 AWM327853:AWM327858 AMQ327853:AMQ327858 ACU327853:ACU327858 SY327853:SY327858 JC327853:JC327858 D327853:E327858 WVO262317:WVO262322 WLS262317:WLS262322 WBW262317:WBW262322 VSA262317:VSA262322 VIE262317:VIE262322 UYI262317:UYI262322 UOM262317:UOM262322 UEQ262317:UEQ262322 TUU262317:TUU262322 TKY262317:TKY262322 TBC262317:TBC262322 SRG262317:SRG262322 SHK262317:SHK262322 RXO262317:RXO262322 RNS262317:RNS262322 RDW262317:RDW262322 QUA262317:QUA262322 QKE262317:QKE262322 QAI262317:QAI262322 PQM262317:PQM262322 PGQ262317:PGQ262322 OWU262317:OWU262322 OMY262317:OMY262322 ODC262317:ODC262322 NTG262317:NTG262322 NJK262317:NJK262322 MZO262317:MZO262322 MPS262317:MPS262322 MFW262317:MFW262322 LWA262317:LWA262322 LME262317:LME262322 LCI262317:LCI262322 KSM262317:KSM262322 KIQ262317:KIQ262322 JYU262317:JYU262322 JOY262317:JOY262322 JFC262317:JFC262322 IVG262317:IVG262322 ILK262317:ILK262322 IBO262317:IBO262322 HRS262317:HRS262322 HHW262317:HHW262322 GYA262317:GYA262322 GOE262317:GOE262322 GEI262317:GEI262322 FUM262317:FUM262322 FKQ262317:FKQ262322 FAU262317:FAU262322 EQY262317:EQY262322 EHC262317:EHC262322 DXG262317:DXG262322 DNK262317:DNK262322 DDO262317:DDO262322 CTS262317:CTS262322 CJW262317:CJW262322 CAA262317:CAA262322 BQE262317:BQE262322 BGI262317:BGI262322 AWM262317:AWM262322 AMQ262317:AMQ262322 ACU262317:ACU262322 SY262317:SY262322 JC262317:JC262322 D262317:E262322 WVO196781:WVO196786 WLS196781:WLS196786 WBW196781:WBW196786 VSA196781:VSA196786 VIE196781:VIE196786 UYI196781:UYI196786 UOM196781:UOM196786 UEQ196781:UEQ196786 TUU196781:TUU196786 TKY196781:TKY196786 TBC196781:TBC196786 SRG196781:SRG196786 SHK196781:SHK196786 RXO196781:RXO196786 RNS196781:RNS196786 RDW196781:RDW196786 QUA196781:QUA196786 QKE196781:QKE196786 QAI196781:QAI196786 PQM196781:PQM196786 PGQ196781:PGQ196786 OWU196781:OWU196786 OMY196781:OMY196786 ODC196781:ODC196786 NTG196781:NTG196786 NJK196781:NJK196786 MZO196781:MZO196786 MPS196781:MPS196786 MFW196781:MFW196786 LWA196781:LWA196786 LME196781:LME196786 LCI196781:LCI196786 KSM196781:KSM196786 KIQ196781:KIQ196786 JYU196781:JYU196786 JOY196781:JOY196786 JFC196781:JFC196786 IVG196781:IVG196786 ILK196781:ILK196786 IBO196781:IBO196786 HRS196781:HRS196786 HHW196781:HHW196786 GYA196781:GYA196786 GOE196781:GOE196786 GEI196781:GEI196786 FUM196781:FUM196786 FKQ196781:FKQ196786 FAU196781:FAU196786 EQY196781:EQY196786 EHC196781:EHC196786 DXG196781:DXG196786 DNK196781:DNK196786 DDO196781:DDO196786 CTS196781:CTS196786 CJW196781:CJW196786 CAA196781:CAA196786 BQE196781:BQE196786 BGI196781:BGI196786 AWM196781:AWM196786 AMQ196781:AMQ196786 ACU196781:ACU196786 SY196781:SY196786 JC196781:JC196786 D196781:E196786 WVO131245:WVO131250 WLS131245:WLS131250 WBW131245:WBW131250 VSA131245:VSA131250 VIE131245:VIE131250 UYI131245:UYI131250 UOM131245:UOM131250 UEQ131245:UEQ131250 TUU131245:TUU131250 TKY131245:TKY131250 TBC131245:TBC131250 SRG131245:SRG131250 SHK131245:SHK131250 RXO131245:RXO131250 RNS131245:RNS131250 RDW131245:RDW131250 QUA131245:QUA131250 QKE131245:QKE131250 QAI131245:QAI131250 PQM131245:PQM131250 PGQ131245:PGQ131250 OWU131245:OWU131250 OMY131245:OMY131250 ODC131245:ODC131250 NTG131245:NTG131250 NJK131245:NJK131250 MZO131245:MZO131250 MPS131245:MPS131250 MFW131245:MFW131250 LWA131245:LWA131250 LME131245:LME131250 LCI131245:LCI131250 KSM131245:KSM131250 KIQ131245:KIQ131250 JYU131245:JYU131250 JOY131245:JOY131250 JFC131245:JFC131250 IVG131245:IVG131250 ILK131245:ILK131250 IBO131245:IBO131250 HRS131245:HRS131250 HHW131245:HHW131250 GYA131245:GYA131250 GOE131245:GOE131250 GEI131245:GEI131250 FUM131245:FUM131250 FKQ131245:FKQ131250 FAU131245:FAU131250 EQY131245:EQY131250 EHC131245:EHC131250 DXG131245:DXG131250 DNK131245:DNK131250 DDO131245:DDO131250 CTS131245:CTS131250 CJW131245:CJW131250 CAA131245:CAA131250 BQE131245:BQE131250 BGI131245:BGI131250 AWM131245:AWM131250 AMQ131245:AMQ131250 ACU131245:ACU131250 SY131245:SY131250 JC131245:JC131250 D131245:E131250 WVO65709:WVO65714 WLS65709:WLS65714 WBW65709:WBW65714 VSA65709:VSA65714 VIE65709:VIE65714 UYI65709:UYI65714 UOM65709:UOM65714 UEQ65709:UEQ65714 TUU65709:TUU65714 TKY65709:TKY65714 TBC65709:TBC65714 SRG65709:SRG65714 SHK65709:SHK65714 RXO65709:RXO65714 RNS65709:RNS65714 RDW65709:RDW65714 QUA65709:QUA65714 QKE65709:QKE65714 QAI65709:QAI65714 PQM65709:PQM65714 PGQ65709:PGQ65714 OWU65709:OWU65714 OMY65709:OMY65714 ODC65709:ODC65714 NTG65709:NTG65714 NJK65709:NJK65714 MZO65709:MZO65714 MPS65709:MPS65714 MFW65709:MFW65714 LWA65709:LWA65714 LME65709:LME65714 LCI65709:LCI65714 KSM65709:KSM65714 KIQ65709:KIQ65714 JYU65709:JYU65714 JOY65709:JOY65714 JFC65709:JFC65714 IVG65709:IVG65714 ILK65709:ILK65714 IBO65709:IBO65714 HRS65709:HRS65714 HHW65709:HHW65714 GYA65709:GYA65714 GOE65709:GOE65714 GEI65709:GEI65714 FUM65709:FUM65714 FKQ65709:FKQ65714 FAU65709:FAU65714 EQY65709:EQY65714 EHC65709:EHC65714 DXG65709:DXG65714 DNK65709:DNK65714 DDO65709:DDO65714 CTS65709:CTS65714 CJW65709:CJW65714 CAA65709:CAA65714 BQE65709:BQE65714 BGI65709:BGI65714 AWM65709:AWM65714 AMQ65709:AMQ65714 ACU65709:ACU65714 SY65709:SY65714 JC65709:JC65714 D65709:E65714 WVO983221:WVO983226 WLS983221:WLS983226 WBW983221:WBW983226 VSA983221:VSA983226 VIE983221:VIE983226 UYI983221:UYI983226 UOM983221:UOM983226 UEQ983221:UEQ983226 TUU983221:TUU983226 TKY983221:TKY983226 TBC983221:TBC983226 SRG983221:SRG983226 SHK983221:SHK983226 RXO983221:RXO983226 RNS983221:RNS983226 RDW983221:RDW983226 QUA983221:QUA983226 QKE983221:QKE983226 QAI983221:QAI983226 PQM983221:PQM983226 PGQ983221:PGQ983226 OWU983221:OWU983226 OMY983221:OMY983226 ODC983221:ODC983226 NTG983221:NTG983226 NJK983221:NJK983226 MZO983221:MZO983226 MPS983221:MPS983226 MFW983221:MFW983226 LWA983221:LWA983226 LME983221:LME983226 LCI983221:LCI983226 KSM983221:KSM983226 KIQ983221:KIQ983226 JYU983221:JYU983226 JOY983221:JOY983226 JFC983221:JFC983226 IVG983221:IVG983226 ILK983221:ILK983226 IBO983221:IBO983226 HRS983221:HRS983226 HHW983221:HHW983226 GYA983221:GYA983226 GOE983221:GOE983226 GEI983221:GEI983226 FUM983221:FUM983226 FKQ983221:FKQ983226 FAU983221:FAU983226 EQY983221:EQY983226 EHC983221:EHC983226 DXG983221:DXG983226 DNK983221:DNK983226 DDO983221:DDO983226 CTS983221:CTS983226 CJW983221:CJW983226 CAA983221:CAA983226 BQE983221:BQE983226 BGI983221:BGI983226 AWM983221:AWM983226 AMQ983221:AMQ983226 ACU983221:ACU983226 SY983221:SY983226 JC983221:JC983226 D983221:E983226 WVO917685:WVO917690 WLS917685:WLS917690 WBW917685:WBW917690 VSA917685:VSA917690 VIE917685:VIE917690 UYI917685:UYI917690 UOM917685:UOM917690 UEQ917685:UEQ917690 TUU917685:TUU917690 TKY917685:TKY917690 TBC917685:TBC917690 SRG917685:SRG917690 SHK917685:SHK917690 RXO917685:RXO917690 RNS917685:RNS917690 RDW917685:RDW917690 QUA917685:QUA917690 QKE917685:QKE917690 QAI917685:QAI917690 PQM917685:PQM917690 PGQ917685:PGQ917690 OWU917685:OWU917690 OMY917685:OMY917690 ODC917685:ODC917690 NTG917685:NTG917690 NJK917685:NJK917690 MZO917685:MZO917690 MPS917685:MPS917690 MFW917685:MFW917690 LWA917685:LWA917690 LME917685:LME917690 LCI917685:LCI917690 KSM917685:KSM917690 KIQ917685:KIQ917690 JYU917685:JYU917690 JOY917685:JOY917690 JFC917685:JFC917690 IVG917685:IVG917690 ILK917685:ILK917690 IBO917685:IBO917690 HRS917685:HRS917690 HHW917685:HHW917690 GYA917685:GYA917690 GOE917685:GOE917690 GEI917685:GEI917690 FUM917685:FUM917690 FKQ917685:FKQ917690 FAU917685:FAU917690 EQY917685:EQY917690 EHC917685:EHC917690 DXG917685:DXG917690 DNK917685:DNK917690 DDO917685:DDO917690 CTS917685:CTS917690 CJW917685:CJW917690 CAA917685:CAA917690 BQE917685:BQE917690 BGI917685:BGI917690 AWM917685:AWM917690 AMQ917685:AMQ917690 ACU917685:ACU917690 SY917685:SY917690 JC917685:JC917690 D917685:E917690 WVO852149:WVO852154 WLS852149:WLS852154 WBW852149:WBW852154 VSA852149:VSA852154 VIE852149:VIE852154 UYI852149:UYI852154 UOM852149:UOM852154 UEQ852149:UEQ852154 TUU852149:TUU852154 TKY852149:TKY852154 TBC852149:TBC852154 SRG852149:SRG852154 SHK852149:SHK852154 RXO852149:RXO852154 RNS852149:RNS852154 RDW852149:RDW852154 QUA852149:QUA852154 QKE852149:QKE852154 QAI852149:QAI852154 PQM852149:PQM852154 PGQ852149:PGQ852154 OWU852149:OWU852154 OMY852149:OMY852154 ODC852149:ODC852154 NTG852149:NTG852154 NJK852149:NJK852154 MZO852149:MZO852154 MPS852149:MPS852154 MFW852149:MFW852154 LWA852149:LWA852154 LME852149:LME852154 LCI852149:LCI852154 KSM852149:KSM852154 KIQ852149:KIQ852154 JYU852149:JYU852154 JOY852149:JOY852154 JFC852149:JFC852154 IVG852149:IVG852154 ILK852149:ILK852154 IBO852149:IBO852154 HRS852149:HRS852154 HHW852149:HHW852154 GYA852149:GYA852154 GOE852149:GOE852154 GEI852149:GEI852154 FUM852149:FUM852154 FKQ852149:FKQ852154 FAU852149:FAU852154 EQY852149:EQY852154 EHC852149:EHC852154 DXG852149:DXG852154 DNK852149:DNK852154 DDO852149:DDO852154 CTS852149:CTS852154 CJW852149:CJW852154 CAA852149:CAA852154 BQE852149:BQE852154 BGI852149:BGI852154 AWM852149:AWM852154 AMQ852149:AMQ852154 ACU852149:ACU852154 SY852149:SY852154 JC852149:JC852154 D852149:E852154 WVO786613:WVO786618 WLS786613:WLS786618 WBW786613:WBW786618 VSA786613:VSA786618 VIE786613:VIE786618 UYI786613:UYI786618 UOM786613:UOM786618 UEQ786613:UEQ786618 TUU786613:TUU786618 TKY786613:TKY786618 TBC786613:TBC786618 SRG786613:SRG786618 SHK786613:SHK786618 RXO786613:RXO786618 RNS786613:RNS786618 RDW786613:RDW786618 QUA786613:QUA786618 QKE786613:QKE786618 QAI786613:QAI786618 PQM786613:PQM786618 PGQ786613:PGQ786618 OWU786613:OWU786618 OMY786613:OMY786618 ODC786613:ODC786618 NTG786613:NTG786618 NJK786613:NJK786618 MZO786613:MZO786618 MPS786613:MPS786618 MFW786613:MFW786618 LWA786613:LWA786618 LME786613:LME786618 LCI786613:LCI786618 KSM786613:KSM786618 KIQ786613:KIQ786618 JYU786613:JYU786618 JOY786613:JOY786618 JFC786613:JFC786618 IVG786613:IVG786618 ILK786613:ILK786618 IBO786613:IBO786618 HRS786613:HRS786618 HHW786613:HHW786618 GYA786613:GYA786618 GOE786613:GOE786618 GEI786613:GEI786618 FUM786613:FUM786618 FKQ786613:FKQ786618 FAU786613:FAU786618 EQY786613:EQY786618 EHC786613:EHC786618 DXG786613:DXG786618 DNK786613:DNK786618 DDO786613:DDO786618 CTS786613:CTS786618 CJW786613:CJW786618 CAA786613:CAA786618 BQE786613:BQE786618 BGI786613:BGI786618 AWM786613:AWM786618 AMQ786613:AMQ786618 ACU786613:ACU786618 SY786613:SY786618 JC786613:JC786618 D786613:E786618 WVO721077:WVO721082 WLS721077:WLS721082 WBW721077:WBW721082 VSA721077:VSA721082 VIE721077:VIE721082 UYI721077:UYI721082 UOM721077:UOM721082 UEQ721077:UEQ721082 TUU721077:TUU721082 TKY721077:TKY721082 TBC721077:TBC721082 SRG721077:SRG721082 SHK721077:SHK721082 RXO721077:RXO721082 RNS721077:RNS721082 RDW721077:RDW721082 QUA721077:QUA721082 QKE721077:QKE721082 QAI721077:QAI721082 PQM721077:PQM721082 PGQ721077:PGQ721082 OWU721077:OWU721082 OMY721077:OMY721082 ODC721077:ODC721082 NTG721077:NTG721082 NJK721077:NJK721082 MZO721077:MZO721082 MPS721077:MPS721082 MFW721077:MFW721082 LWA721077:LWA721082 LME721077:LME721082 LCI721077:LCI721082 KSM721077:KSM721082 KIQ721077:KIQ721082 JYU721077:JYU721082 JOY721077:JOY721082 JFC721077:JFC721082 IVG721077:IVG721082 ILK721077:ILK721082 IBO721077:IBO721082 HRS721077:HRS721082 HHW721077:HHW721082 GYA721077:GYA721082 GOE721077:GOE721082 GEI721077:GEI721082 FUM721077:FUM721082 FKQ721077:FKQ721082 FAU721077:FAU721082 EQY721077:EQY721082 EHC721077:EHC721082 DXG721077:DXG721082 DNK721077:DNK721082 DDO721077:DDO721082 CTS721077:CTS721082 CJW721077:CJW721082 CAA721077:CAA721082 BQE721077:BQE721082 BGI721077:BGI721082 AWM721077:AWM721082 AMQ721077:AMQ721082 ACU721077:ACU721082 SY721077:SY721082 JC721077:JC721082 D721077:E721082 WVO655541:WVO655546 WLS655541:WLS655546 WBW655541:WBW655546 VSA655541:VSA655546 VIE655541:VIE655546 UYI655541:UYI655546 UOM655541:UOM655546 UEQ655541:UEQ655546 TUU655541:TUU655546 TKY655541:TKY655546 TBC655541:TBC655546 SRG655541:SRG655546 SHK655541:SHK655546 RXO655541:RXO655546 RNS655541:RNS655546 RDW655541:RDW655546 QUA655541:QUA655546 QKE655541:QKE655546 QAI655541:QAI655546 PQM655541:PQM655546 PGQ655541:PGQ655546 OWU655541:OWU655546 OMY655541:OMY655546 ODC655541:ODC655546 NTG655541:NTG655546 NJK655541:NJK655546 MZO655541:MZO655546 MPS655541:MPS655546 MFW655541:MFW655546 LWA655541:LWA655546 LME655541:LME655546 LCI655541:LCI655546 KSM655541:KSM655546 KIQ655541:KIQ655546 JYU655541:JYU655546 JOY655541:JOY655546 JFC655541:JFC655546 IVG655541:IVG655546 ILK655541:ILK655546 IBO655541:IBO655546 HRS655541:HRS655546 HHW655541:HHW655546 GYA655541:GYA655546 GOE655541:GOE655546 GEI655541:GEI655546 FUM655541:FUM655546 FKQ655541:FKQ655546 FAU655541:FAU655546 EQY655541:EQY655546 EHC655541:EHC655546 DXG655541:DXG655546 DNK655541:DNK655546 DDO655541:DDO655546 CTS655541:CTS655546 CJW655541:CJW655546 CAA655541:CAA655546 BQE655541:BQE655546 BGI655541:BGI655546 AWM655541:AWM655546 AMQ655541:AMQ655546 ACU655541:ACU655546 SY655541:SY655546 JC655541:JC655546 D655541:E655546 WVO590005:WVO590010 WLS590005:WLS590010 WBW590005:WBW590010 VSA590005:VSA590010 VIE590005:VIE590010 UYI590005:UYI590010 UOM590005:UOM590010 UEQ590005:UEQ590010 TUU590005:TUU590010 TKY590005:TKY590010 TBC590005:TBC590010 SRG590005:SRG590010 SHK590005:SHK590010 RXO590005:RXO590010 RNS590005:RNS590010 RDW590005:RDW590010 QUA590005:QUA590010 QKE590005:QKE590010 QAI590005:QAI590010 PQM590005:PQM590010 PGQ590005:PGQ590010 OWU590005:OWU590010 OMY590005:OMY590010 ODC590005:ODC590010 NTG590005:NTG590010 NJK590005:NJK590010 MZO590005:MZO590010 MPS590005:MPS590010 MFW590005:MFW590010 LWA590005:LWA590010 LME590005:LME590010 LCI590005:LCI590010 KSM590005:KSM590010 KIQ590005:KIQ590010 JYU590005:JYU590010 JOY590005:JOY590010 JFC590005:JFC590010 IVG590005:IVG590010 ILK590005:ILK590010 IBO590005:IBO590010 HRS590005:HRS590010 HHW590005:HHW590010 GYA590005:GYA590010 GOE590005:GOE590010 GEI590005:GEI590010 FUM590005:FUM590010 FKQ590005:FKQ590010 FAU590005:FAU590010 EQY590005:EQY590010 EHC590005:EHC590010 DXG590005:DXG590010 DNK590005:DNK590010 DDO590005:DDO590010 CTS590005:CTS590010 CJW590005:CJW590010 CAA590005:CAA590010 BQE590005:BQE590010 BGI590005:BGI590010 AWM590005:AWM590010 AMQ590005:AMQ590010 ACU590005:ACU590010 SY590005:SY590010 JC590005:JC590010 D590005:E590010 WVO524469:WVO524474 WLS524469:WLS524474 WBW524469:WBW524474 VSA524469:VSA524474 VIE524469:VIE524474 UYI524469:UYI524474 UOM524469:UOM524474 UEQ524469:UEQ524474 TUU524469:TUU524474 TKY524469:TKY524474 TBC524469:TBC524474 SRG524469:SRG524474 SHK524469:SHK524474 RXO524469:RXO524474 RNS524469:RNS524474 RDW524469:RDW524474 QUA524469:QUA524474 QKE524469:QKE524474 QAI524469:QAI524474 PQM524469:PQM524474 PGQ524469:PGQ524474 OWU524469:OWU524474 OMY524469:OMY524474 ODC524469:ODC524474 NTG524469:NTG524474 NJK524469:NJK524474 MZO524469:MZO524474 MPS524469:MPS524474 MFW524469:MFW524474 LWA524469:LWA524474 LME524469:LME524474 LCI524469:LCI524474 KSM524469:KSM524474 KIQ524469:KIQ524474 JYU524469:JYU524474 JOY524469:JOY524474 JFC524469:JFC524474 IVG524469:IVG524474 ILK524469:ILK524474 IBO524469:IBO524474 HRS524469:HRS524474 HHW524469:HHW524474 GYA524469:GYA524474 GOE524469:GOE524474 GEI524469:GEI524474 FUM524469:FUM524474 FKQ524469:FKQ524474 FAU524469:FAU524474 EQY524469:EQY524474 EHC524469:EHC524474 DXG524469:DXG524474 DNK524469:DNK524474 DDO524469:DDO524474 CTS524469:CTS524474 CJW524469:CJW524474 CAA524469:CAA524474 BQE524469:BQE524474 BGI524469:BGI524474 AWM524469:AWM524474 AMQ524469:AMQ524474 ACU524469:ACU524474 SY524469:SY524474 JC524469:JC524474 D524469:E524474 WVO458933:WVO458938 WLS458933:WLS458938 WBW458933:WBW458938 VSA458933:VSA458938 VIE458933:VIE458938 UYI458933:UYI458938 UOM458933:UOM458938 UEQ458933:UEQ458938 TUU458933:TUU458938 TKY458933:TKY458938 TBC458933:TBC458938 SRG458933:SRG458938 SHK458933:SHK458938 RXO458933:RXO458938 RNS458933:RNS458938 RDW458933:RDW458938 QUA458933:QUA458938 QKE458933:QKE458938 QAI458933:QAI458938 PQM458933:PQM458938 PGQ458933:PGQ458938 OWU458933:OWU458938 OMY458933:OMY458938 ODC458933:ODC458938 NTG458933:NTG458938 NJK458933:NJK458938 MZO458933:MZO458938 MPS458933:MPS458938 MFW458933:MFW458938 LWA458933:LWA458938 LME458933:LME458938 LCI458933:LCI458938 KSM458933:KSM458938 KIQ458933:KIQ458938 JYU458933:JYU458938 JOY458933:JOY458938 JFC458933:JFC458938 IVG458933:IVG458938 ILK458933:ILK458938 IBO458933:IBO458938 HRS458933:HRS458938 HHW458933:HHW458938 GYA458933:GYA458938 GOE458933:GOE458938 GEI458933:GEI458938 FUM458933:FUM458938 FKQ458933:FKQ458938 FAU458933:FAU458938 EQY458933:EQY458938 EHC458933:EHC458938 DXG458933:DXG458938 DNK458933:DNK458938 DDO458933:DDO458938 CTS458933:CTS458938 CJW458933:CJW458938 CAA458933:CAA458938 BQE458933:BQE458938 BGI458933:BGI458938 AWM458933:AWM458938 AMQ458933:AMQ458938 ACU458933:ACU458938 SY458933:SY458938 JC458933:JC458938 D458933:E458938 WVO393397:WVO393402 WLS393397:WLS393402 WBW393397:WBW393402 VSA393397:VSA393402 VIE393397:VIE393402 UYI393397:UYI393402 UOM393397:UOM393402 UEQ393397:UEQ393402 TUU393397:TUU393402 TKY393397:TKY393402 TBC393397:TBC393402 SRG393397:SRG393402 SHK393397:SHK393402 RXO393397:RXO393402 RNS393397:RNS393402 RDW393397:RDW393402 QUA393397:QUA393402 QKE393397:QKE393402 QAI393397:QAI393402 PQM393397:PQM393402 PGQ393397:PGQ393402 OWU393397:OWU393402 OMY393397:OMY393402 ODC393397:ODC393402 NTG393397:NTG393402 NJK393397:NJK393402 MZO393397:MZO393402 MPS393397:MPS393402 MFW393397:MFW393402 LWA393397:LWA393402 LME393397:LME393402 LCI393397:LCI393402 KSM393397:KSM393402 KIQ393397:KIQ393402 JYU393397:JYU393402 JOY393397:JOY393402 JFC393397:JFC393402 IVG393397:IVG393402 ILK393397:ILK393402 IBO393397:IBO393402 HRS393397:HRS393402 HHW393397:HHW393402 GYA393397:GYA393402 GOE393397:GOE393402 GEI393397:GEI393402 FUM393397:FUM393402 FKQ393397:FKQ393402 FAU393397:FAU393402 EQY393397:EQY393402 EHC393397:EHC393402 DXG393397:DXG393402 DNK393397:DNK393402 DDO393397:DDO393402 CTS393397:CTS393402 CJW393397:CJW393402 CAA393397:CAA393402 BQE393397:BQE393402 BGI393397:BGI393402 AWM393397:AWM393402 AMQ393397:AMQ393402 ACU393397:ACU393402 SY393397:SY393402 JC393397:JC393402 D393397:E393402 WVO327861:WVO327866 WLS327861:WLS327866 WBW327861:WBW327866 VSA327861:VSA327866 VIE327861:VIE327866 UYI327861:UYI327866 UOM327861:UOM327866 UEQ327861:UEQ327866 TUU327861:TUU327866 TKY327861:TKY327866 TBC327861:TBC327866 SRG327861:SRG327866 SHK327861:SHK327866 RXO327861:RXO327866 RNS327861:RNS327866 RDW327861:RDW327866 QUA327861:QUA327866 QKE327861:QKE327866 QAI327861:QAI327866 PQM327861:PQM327866 PGQ327861:PGQ327866 OWU327861:OWU327866 OMY327861:OMY327866 ODC327861:ODC327866 NTG327861:NTG327866 NJK327861:NJK327866 MZO327861:MZO327866 MPS327861:MPS327866 MFW327861:MFW327866 LWA327861:LWA327866 LME327861:LME327866 LCI327861:LCI327866 KSM327861:KSM327866 KIQ327861:KIQ327866 JYU327861:JYU327866 JOY327861:JOY327866 JFC327861:JFC327866 IVG327861:IVG327866 ILK327861:ILK327866 IBO327861:IBO327866 HRS327861:HRS327866 HHW327861:HHW327866 GYA327861:GYA327866 GOE327861:GOE327866 GEI327861:GEI327866 FUM327861:FUM327866 FKQ327861:FKQ327866 FAU327861:FAU327866 EQY327861:EQY327866 EHC327861:EHC327866 DXG327861:DXG327866 DNK327861:DNK327866 DDO327861:DDO327866 CTS327861:CTS327866 CJW327861:CJW327866 CAA327861:CAA327866 BQE327861:BQE327866 BGI327861:BGI327866 AWM327861:AWM327866 AMQ327861:AMQ327866 ACU327861:ACU327866 SY327861:SY327866 JC327861:JC327866 D327861:E327866 WVO262325:WVO262330 WLS262325:WLS262330 WBW262325:WBW262330 VSA262325:VSA262330 VIE262325:VIE262330 UYI262325:UYI262330 UOM262325:UOM262330 UEQ262325:UEQ262330 TUU262325:TUU262330 TKY262325:TKY262330 TBC262325:TBC262330 SRG262325:SRG262330 SHK262325:SHK262330 RXO262325:RXO262330 RNS262325:RNS262330 RDW262325:RDW262330 QUA262325:QUA262330 QKE262325:QKE262330 QAI262325:QAI262330 PQM262325:PQM262330 PGQ262325:PGQ262330 OWU262325:OWU262330 OMY262325:OMY262330 ODC262325:ODC262330 NTG262325:NTG262330 NJK262325:NJK262330 MZO262325:MZO262330 MPS262325:MPS262330 MFW262325:MFW262330 LWA262325:LWA262330 LME262325:LME262330 LCI262325:LCI262330 KSM262325:KSM262330 KIQ262325:KIQ262330 JYU262325:JYU262330 JOY262325:JOY262330 JFC262325:JFC262330 IVG262325:IVG262330 ILK262325:ILK262330 IBO262325:IBO262330 HRS262325:HRS262330 HHW262325:HHW262330 GYA262325:GYA262330 GOE262325:GOE262330 GEI262325:GEI262330 FUM262325:FUM262330 FKQ262325:FKQ262330 FAU262325:FAU262330 EQY262325:EQY262330 EHC262325:EHC262330 DXG262325:DXG262330 DNK262325:DNK262330 DDO262325:DDO262330 CTS262325:CTS262330 CJW262325:CJW262330 CAA262325:CAA262330 BQE262325:BQE262330 BGI262325:BGI262330 AWM262325:AWM262330 AMQ262325:AMQ262330 ACU262325:ACU262330 SY262325:SY262330 JC262325:JC262330 D262325:E262330 WVO196789:WVO196794 WLS196789:WLS196794 WBW196789:WBW196794 VSA196789:VSA196794 VIE196789:VIE196794 UYI196789:UYI196794 UOM196789:UOM196794 UEQ196789:UEQ196794 TUU196789:TUU196794 TKY196789:TKY196794 TBC196789:TBC196794 SRG196789:SRG196794 SHK196789:SHK196794 RXO196789:RXO196794 RNS196789:RNS196794 RDW196789:RDW196794 QUA196789:QUA196794 QKE196789:QKE196794 QAI196789:QAI196794 PQM196789:PQM196794 PGQ196789:PGQ196794 OWU196789:OWU196794 OMY196789:OMY196794 ODC196789:ODC196794 NTG196789:NTG196794 NJK196789:NJK196794 MZO196789:MZO196794 MPS196789:MPS196794 MFW196789:MFW196794 LWA196789:LWA196794 LME196789:LME196794 LCI196789:LCI196794 KSM196789:KSM196794 KIQ196789:KIQ196794 JYU196789:JYU196794 JOY196789:JOY196794 JFC196789:JFC196794 IVG196789:IVG196794 ILK196789:ILK196794 IBO196789:IBO196794 HRS196789:HRS196794 HHW196789:HHW196794 GYA196789:GYA196794 GOE196789:GOE196794 GEI196789:GEI196794 FUM196789:FUM196794 FKQ196789:FKQ196794 FAU196789:FAU196794 EQY196789:EQY196794 EHC196789:EHC196794 DXG196789:DXG196794 DNK196789:DNK196794 DDO196789:DDO196794 CTS196789:CTS196794 CJW196789:CJW196794 CAA196789:CAA196794 BQE196789:BQE196794 BGI196789:BGI196794 AWM196789:AWM196794 AMQ196789:AMQ196794 ACU196789:ACU196794 SY196789:SY196794 JC196789:JC196794 D196789:E196794 WVO131253:WVO131258 WLS131253:WLS131258 WBW131253:WBW131258 VSA131253:VSA131258 VIE131253:VIE131258 UYI131253:UYI131258 UOM131253:UOM131258 UEQ131253:UEQ131258 TUU131253:TUU131258 TKY131253:TKY131258 TBC131253:TBC131258 SRG131253:SRG131258 SHK131253:SHK131258 RXO131253:RXO131258 RNS131253:RNS131258 RDW131253:RDW131258 QUA131253:QUA131258 QKE131253:QKE131258 QAI131253:QAI131258 PQM131253:PQM131258 PGQ131253:PGQ131258 OWU131253:OWU131258 OMY131253:OMY131258 ODC131253:ODC131258 NTG131253:NTG131258 NJK131253:NJK131258 MZO131253:MZO131258 MPS131253:MPS131258 MFW131253:MFW131258 LWA131253:LWA131258 LME131253:LME131258 LCI131253:LCI131258 KSM131253:KSM131258 KIQ131253:KIQ131258 JYU131253:JYU131258 JOY131253:JOY131258 JFC131253:JFC131258 IVG131253:IVG131258 ILK131253:ILK131258 IBO131253:IBO131258 HRS131253:HRS131258 HHW131253:HHW131258 GYA131253:GYA131258 GOE131253:GOE131258 GEI131253:GEI131258 FUM131253:FUM131258 FKQ131253:FKQ131258 FAU131253:FAU131258 EQY131253:EQY131258 EHC131253:EHC131258 DXG131253:DXG131258 DNK131253:DNK131258 DDO131253:DDO131258 CTS131253:CTS131258 CJW131253:CJW131258 CAA131253:CAA131258 BQE131253:BQE131258 BGI131253:BGI131258 AWM131253:AWM131258 AMQ131253:AMQ131258 ACU131253:ACU131258 SY131253:SY131258 JC131253:JC131258 D131253:E131258 WVO65717:WVO65722 WLS65717:WLS65722 WBW65717:WBW65722 VSA65717:VSA65722 VIE65717:VIE65722 UYI65717:UYI65722 UOM65717:UOM65722 UEQ65717:UEQ65722 TUU65717:TUU65722 TKY65717:TKY65722 TBC65717:TBC65722 SRG65717:SRG65722 SHK65717:SHK65722 RXO65717:RXO65722 RNS65717:RNS65722 RDW65717:RDW65722 QUA65717:QUA65722 QKE65717:QKE65722 QAI65717:QAI65722 PQM65717:PQM65722 PGQ65717:PGQ65722 OWU65717:OWU65722 OMY65717:OMY65722 ODC65717:ODC65722 NTG65717:NTG65722 NJK65717:NJK65722 MZO65717:MZO65722 MPS65717:MPS65722 MFW65717:MFW65722 LWA65717:LWA65722 LME65717:LME65722 LCI65717:LCI65722 KSM65717:KSM65722 KIQ65717:KIQ65722 JYU65717:JYU65722 JOY65717:JOY65722 JFC65717:JFC65722 IVG65717:IVG65722 ILK65717:ILK65722 IBO65717:IBO65722 HRS65717:HRS65722 HHW65717:HHW65722 GYA65717:GYA65722 GOE65717:GOE65722 GEI65717:GEI65722 FUM65717:FUM65722 FKQ65717:FKQ65722 FAU65717:FAU65722 EQY65717:EQY65722 EHC65717:EHC65722 DXG65717:DXG65722 DNK65717:DNK65722 DDO65717:DDO65722 CTS65717:CTS65722 CJW65717:CJW65722 CAA65717:CAA65722 BQE65717:BQE65722 BGI65717:BGI65722 AWM65717:AWM65722 AMQ65717:AMQ65722 ACU65717:ACU65722 SY65717:SY65722 JC65717:JC65722 D65717:E65722 WVO983229:WVO983234 WLS983229:WLS983234 WBW983229:WBW983234 VSA983229:VSA983234 VIE983229:VIE983234 UYI983229:UYI983234 UOM983229:UOM983234 UEQ983229:UEQ983234 TUU983229:TUU983234 TKY983229:TKY983234 TBC983229:TBC983234 SRG983229:SRG983234 SHK983229:SHK983234 RXO983229:RXO983234 RNS983229:RNS983234 RDW983229:RDW983234 QUA983229:QUA983234 QKE983229:QKE983234 QAI983229:QAI983234 PQM983229:PQM983234 PGQ983229:PGQ983234 OWU983229:OWU983234 OMY983229:OMY983234 ODC983229:ODC983234 NTG983229:NTG983234 NJK983229:NJK983234 MZO983229:MZO983234 MPS983229:MPS983234 MFW983229:MFW983234 LWA983229:LWA983234 LME983229:LME983234 LCI983229:LCI983234 KSM983229:KSM983234 KIQ983229:KIQ983234 JYU983229:JYU983234 JOY983229:JOY983234 JFC983229:JFC983234 IVG983229:IVG983234 ILK983229:ILK983234 IBO983229:IBO983234 HRS983229:HRS983234 HHW983229:HHW983234 GYA983229:GYA983234 GOE983229:GOE983234 GEI983229:GEI983234 FUM983229:FUM983234 FKQ983229:FKQ983234 FAU983229:FAU983234 EQY983229:EQY983234 EHC983229:EHC983234 DXG983229:DXG983234 DNK983229:DNK983234 DDO983229:DDO983234 CTS983229:CTS983234 CJW983229:CJW983234 CAA983229:CAA983234 BQE983229:BQE983234 BGI983229:BGI983234 AWM983229:AWM983234 AMQ983229:AMQ983234 ACU983229:ACU983234 SY983229:SY983234 JC983229:JC983234 D983229:E983234 WVO917693:WVO917698 WLS917693:WLS917698 WBW917693:WBW917698 VSA917693:VSA917698 VIE917693:VIE917698 UYI917693:UYI917698 UOM917693:UOM917698 UEQ917693:UEQ917698 TUU917693:TUU917698 TKY917693:TKY917698 TBC917693:TBC917698 SRG917693:SRG917698 SHK917693:SHK917698 RXO917693:RXO917698 RNS917693:RNS917698 RDW917693:RDW917698 QUA917693:QUA917698 QKE917693:QKE917698 QAI917693:QAI917698 PQM917693:PQM917698 PGQ917693:PGQ917698 OWU917693:OWU917698 OMY917693:OMY917698 ODC917693:ODC917698 NTG917693:NTG917698 NJK917693:NJK917698 MZO917693:MZO917698 MPS917693:MPS917698 MFW917693:MFW917698 LWA917693:LWA917698 LME917693:LME917698 LCI917693:LCI917698 KSM917693:KSM917698 KIQ917693:KIQ917698 JYU917693:JYU917698 JOY917693:JOY917698 JFC917693:JFC917698 IVG917693:IVG917698 ILK917693:ILK917698 IBO917693:IBO917698 HRS917693:HRS917698 HHW917693:HHW917698 GYA917693:GYA917698 GOE917693:GOE917698 GEI917693:GEI917698 FUM917693:FUM917698 FKQ917693:FKQ917698 FAU917693:FAU917698 EQY917693:EQY917698 EHC917693:EHC917698 DXG917693:DXG917698 DNK917693:DNK917698 DDO917693:DDO917698 CTS917693:CTS917698 CJW917693:CJW917698 CAA917693:CAA917698 BQE917693:BQE917698 BGI917693:BGI917698 AWM917693:AWM917698 AMQ917693:AMQ917698 ACU917693:ACU917698 SY917693:SY917698 JC917693:JC917698 D917693:E917698 WVO852157:WVO852162 WLS852157:WLS852162 WBW852157:WBW852162 VSA852157:VSA852162 VIE852157:VIE852162 UYI852157:UYI852162 UOM852157:UOM852162 UEQ852157:UEQ852162 TUU852157:TUU852162 TKY852157:TKY852162 TBC852157:TBC852162 SRG852157:SRG852162 SHK852157:SHK852162 RXO852157:RXO852162 RNS852157:RNS852162 RDW852157:RDW852162 QUA852157:QUA852162 QKE852157:QKE852162 QAI852157:QAI852162 PQM852157:PQM852162 PGQ852157:PGQ852162 OWU852157:OWU852162 OMY852157:OMY852162 ODC852157:ODC852162 NTG852157:NTG852162 NJK852157:NJK852162 MZO852157:MZO852162 MPS852157:MPS852162 MFW852157:MFW852162 LWA852157:LWA852162 LME852157:LME852162 LCI852157:LCI852162 KSM852157:KSM852162 KIQ852157:KIQ852162 JYU852157:JYU852162 JOY852157:JOY852162 JFC852157:JFC852162 IVG852157:IVG852162 ILK852157:ILK852162 IBO852157:IBO852162 HRS852157:HRS852162 HHW852157:HHW852162 GYA852157:GYA852162 GOE852157:GOE852162 GEI852157:GEI852162 FUM852157:FUM852162 FKQ852157:FKQ852162 FAU852157:FAU852162 EQY852157:EQY852162 EHC852157:EHC852162 DXG852157:DXG852162 DNK852157:DNK852162 DDO852157:DDO852162 CTS852157:CTS852162 CJW852157:CJW852162 CAA852157:CAA852162 BQE852157:BQE852162 BGI852157:BGI852162 AWM852157:AWM852162 AMQ852157:AMQ852162 ACU852157:ACU852162 SY852157:SY852162 JC852157:JC852162 D852157:E852162 WVO786621:WVO786626 WLS786621:WLS786626 WBW786621:WBW786626 VSA786621:VSA786626 VIE786621:VIE786626 UYI786621:UYI786626 UOM786621:UOM786626 UEQ786621:UEQ786626 TUU786621:TUU786626 TKY786621:TKY786626 TBC786621:TBC786626 SRG786621:SRG786626 SHK786621:SHK786626 RXO786621:RXO786626 RNS786621:RNS786626 RDW786621:RDW786626 QUA786621:QUA786626 QKE786621:QKE786626 QAI786621:QAI786626 PQM786621:PQM786626 PGQ786621:PGQ786626 OWU786621:OWU786626 OMY786621:OMY786626 ODC786621:ODC786626 NTG786621:NTG786626 NJK786621:NJK786626 MZO786621:MZO786626 MPS786621:MPS786626 MFW786621:MFW786626 LWA786621:LWA786626 LME786621:LME786626 LCI786621:LCI786626 KSM786621:KSM786626 KIQ786621:KIQ786626 JYU786621:JYU786626 JOY786621:JOY786626 JFC786621:JFC786626 IVG786621:IVG786626 ILK786621:ILK786626 IBO786621:IBO786626 HRS786621:HRS786626 HHW786621:HHW786626 GYA786621:GYA786626 GOE786621:GOE786626 GEI786621:GEI786626 FUM786621:FUM786626 FKQ786621:FKQ786626 FAU786621:FAU786626 EQY786621:EQY786626 EHC786621:EHC786626 DXG786621:DXG786626 DNK786621:DNK786626 DDO786621:DDO786626 CTS786621:CTS786626 CJW786621:CJW786626 CAA786621:CAA786626 BQE786621:BQE786626 BGI786621:BGI786626 AWM786621:AWM786626 AMQ786621:AMQ786626 ACU786621:ACU786626 SY786621:SY786626 JC786621:JC786626 D786621:E786626 WVO721085:WVO721090 WLS721085:WLS721090 WBW721085:WBW721090 VSA721085:VSA721090 VIE721085:VIE721090 UYI721085:UYI721090 UOM721085:UOM721090 UEQ721085:UEQ721090 TUU721085:TUU721090 TKY721085:TKY721090 TBC721085:TBC721090 SRG721085:SRG721090 SHK721085:SHK721090 RXO721085:RXO721090 RNS721085:RNS721090 RDW721085:RDW721090 QUA721085:QUA721090 QKE721085:QKE721090 QAI721085:QAI721090 PQM721085:PQM721090 PGQ721085:PGQ721090 OWU721085:OWU721090 OMY721085:OMY721090 ODC721085:ODC721090 NTG721085:NTG721090 NJK721085:NJK721090 MZO721085:MZO721090 MPS721085:MPS721090 MFW721085:MFW721090 LWA721085:LWA721090 LME721085:LME721090 LCI721085:LCI721090 KSM721085:KSM721090 KIQ721085:KIQ721090 JYU721085:JYU721090 JOY721085:JOY721090 JFC721085:JFC721090 IVG721085:IVG721090 ILK721085:ILK721090 IBO721085:IBO721090 HRS721085:HRS721090 HHW721085:HHW721090 GYA721085:GYA721090 GOE721085:GOE721090 GEI721085:GEI721090 FUM721085:FUM721090 FKQ721085:FKQ721090 FAU721085:FAU721090 EQY721085:EQY721090 EHC721085:EHC721090 DXG721085:DXG721090 DNK721085:DNK721090 DDO721085:DDO721090 CTS721085:CTS721090 CJW721085:CJW721090 CAA721085:CAA721090 BQE721085:BQE721090 BGI721085:BGI721090 AWM721085:AWM721090 AMQ721085:AMQ721090 ACU721085:ACU721090 SY721085:SY721090 JC721085:JC721090 D721085:E721090 WVO655549:WVO655554 WLS655549:WLS655554 WBW655549:WBW655554 VSA655549:VSA655554 VIE655549:VIE655554 UYI655549:UYI655554 UOM655549:UOM655554 UEQ655549:UEQ655554 TUU655549:TUU655554 TKY655549:TKY655554 TBC655549:TBC655554 SRG655549:SRG655554 SHK655549:SHK655554 RXO655549:RXO655554 RNS655549:RNS655554 RDW655549:RDW655554 QUA655549:QUA655554 QKE655549:QKE655554 QAI655549:QAI655554 PQM655549:PQM655554 PGQ655549:PGQ655554 OWU655549:OWU655554 OMY655549:OMY655554 ODC655549:ODC655554 NTG655549:NTG655554 NJK655549:NJK655554 MZO655549:MZO655554 MPS655549:MPS655554 MFW655549:MFW655554 LWA655549:LWA655554 LME655549:LME655554 LCI655549:LCI655554 KSM655549:KSM655554 KIQ655549:KIQ655554 JYU655549:JYU655554 JOY655549:JOY655554 JFC655549:JFC655554 IVG655549:IVG655554 ILK655549:ILK655554 IBO655549:IBO655554 HRS655549:HRS655554 HHW655549:HHW655554 GYA655549:GYA655554 GOE655549:GOE655554 GEI655549:GEI655554 FUM655549:FUM655554 FKQ655549:FKQ655554 FAU655549:FAU655554 EQY655549:EQY655554 EHC655549:EHC655554 DXG655549:DXG655554 DNK655549:DNK655554 DDO655549:DDO655554 CTS655549:CTS655554 CJW655549:CJW655554 CAA655549:CAA655554 BQE655549:BQE655554 BGI655549:BGI655554 AWM655549:AWM655554 AMQ655549:AMQ655554 ACU655549:ACU655554 SY655549:SY655554 JC655549:JC655554 D655549:E655554 WVO590013:WVO590018 WLS590013:WLS590018 WBW590013:WBW590018 VSA590013:VSA590018 VIE590013:VIE590018 UYI590013:UYI590018 UOM590013:UOM590018 UEQ590013:UEQ590018 TUU590013:TUU590018 TKY590013:TKY590018 TBC590013:TBC590018 SRG590013:SRG590018 SHK590013:SHK590018 RXO590013:RXO590018 RNS590013:RNS590018 RDW590013:RDW590018 QUA590013:QUA590018 QKE590013:QKE590018 QAI590013:QAI590018 PQM590013:PQM590018 PGQ590013:PGQ590018 OWU590013:OWU590018 OMY590013:OMY590018 ODC590013:ODC590018 NTG590013:NTG590018 NJK590013:NJK590018 MZO590013:MZO590018 MPS590013:MPS590018 MFW590013:MFW590018 LWA590013:LWA590018 LME590013:LME590018 LCI590013:LCI590018 KSM590013:KSM590018 KIQ590013:KIQ590018 JYU590013:JYU590018 JOY590013:JOY590018 JFC590013:JFC590018 IVG590013:IVG590018 ILK590013:ILK590018 IBO590013:IBO590018 HRS590013:HRS590018 HHW590013:HHW590018 GYA590013:GYA590018 GOE590013:GOE590018 GEI590013:GEI590018 FUM590013:FUM590018 FKQ590013:FKQ590018 FAU590013:FAU590018 EQY590013:EQY590018 EHC590013:EHC590018 DXG590013:DXG590018 DNK590013:DNK590018 DDO590013:DDO590018 CTS590013:CTS590018 CJW590013:CJW590018 CAA590013:CAA590018 BQE590013:BQE590018 BGI590013:BGI590018 AWM590013:AWM590018 AMQ590013:AMQ590018 ACU590013:ACU590018 SY590013:SY590018 JC590013:JC590018 D590013:E590018 WVO524477:WVO524482 WLS524477:WLS524482 WBW524477:WBW524482 VSA524477:VSA524482 VIE524477:VIE524482 UYI524477:UYI524482 UOM524477:UOM524482 UEQ524477:UEQ524482 TUU524477:TUU524482 TKY524477:TKY524482 TBC524477:TBC524482 SRG524477:SRG524482 SHK524477:SHK524482 RXO524477:RXO524482 RNS524477:RNS524482 RDW524477:RDW524482 QUA524477:QUA524482 QKE524477:QKE524482 QAI524477:QAI524482 PQM524477:PQM524482 PGQ524477:PGQ524482 OWU524477:OWU524482 OMY524477:OMY524482 ODC524477:ODC524482 NTG524477:NTG524482 NJK524477:NJK524482 MZO524477:MZO524482 MPS524477:MPS524482 MFW524477:MFW524482 LWA524477:LWA524482 LME524477:LME524482 LCI524477:LCI524482 KSM524477:KSM524482 KIQ524477:KIQ524482 JYU524477:JYU524482 JOY524477:JOY524482 JFC524477:JFC524482 IVG524477:IVG524482 ILK524477:ILK524482 IBO524477:IBO524482 HRS524477:HRS524482 HHW524477:HHW524482 GYA524477:GYA524482 GOE524477:GOE524482 GEI524477:GEI524482 FUM524477:FUM524482 FKQ524477:FKQ524482 FAU524477:FAU524482 EQY524477:EQY524482 EHC524477:EHC524482 DXG524477:DXG524482 DNK524477:DNK524482 DDO524477:DDO524482 CTS524477:CTS524482 CJW524477:CJW524482 CAA524477:CAA524482 BQE524477:BQE524482 BGI524477:BGI524482 AWM524477:AWM524482 AMQ524477:AMQ524482 ACU524477:ACU524482 SY524477:SY524482 JC524477:JC524482 D524477:E524482 WVO458941:WVO458946 WLS458941:WLS458946 WBW458941:WBW458946 VSA458941:VSA458946 VIE458941:VIE458946 UYI458941:UYI458946 UOM458941:UOM458946 UEQ458941:UEQ458946 TUU458941:TUU458946 TKY458941:TKY458946 TBC458941:TBC458946 SRG458941:SRG458946 SHK458941:SHK458946 RXO458941:RXO458946 RNS458941:RNS458946 RDW458941:RDW458946 QUA458941:QUA458946 QKE458941:QKE458946 QAI458941:QAI458946 PQM458941:PQM458946 PGQ458941:PGQ458946 OWU458941:OWU458946 OMY458941:OMY458946 ODC458941:ODC458946 NTG458941:NTG458946 NJK458941:NJK458946 MZO458941:MZO458946 MPS458941:MPS458946 MFW458941:MFW458946 LWA458941:LWA458946 LME458941:LME458946 LCI458941:LCI458946 KSM458941:KSM458946 KIQ458941:KIQ458946 JYU458941:JYU458946 JOY458941:JOY458946 JFC458941:JFC458946 IVG458941:IVG458946 ILK458941:ILK458946 IBO458941:IBO458946 HRS458941:HRS458946 HHW458941:HHW458946 GYA458941:GYA458946 GOE458941:GOE458946 GEI458941:GEI458946 FUM458941:FUM458946 FKQ458941:FKQ458946 FAU458941:FAU458946 EQY458941:EQY458946 EHC458941:EHC458946 DXG458941:DXG458946 DNK458941:DNK458946 DDO458941:DDO458946 CTS458941:CTS458946 CJW458941:CJW458946 CAA458941:CAA458946 BQE458941:BQE458946 BGI458941:BGI458946 AWM458941:AWM458946 AMQ458941:AMQ458946 ACU458941:ACU458946 SY458941:SY458946 JC458941:JC458946 D458941:E458946 WVO393405:WVO393410 WLS393405:WLS393410 WBW393405:WBW393410 VSA393405:VSA393410 VIE393405:VIE393410 UYI393405:UYI393410 UOM393405:UOM393410 UEQ393405:UEQ393410 TUU393405:TUU393410 TKY393405:TKY393410 TBC393405:TBC393410 SRG393405:SRG393410 SHK393405:SHK393410 RXO393405:RXO393410 RNS393405:RNS393410 RDW393405:RDW393410 QUA393405:QUA393410 QKE393405:QKE393410 QAI393405:QAI393410 PQM393405:PQM393410 PGQ393405:PGQ393410 OWU393405:OWU393410 OMY393405:OMY393410 ODC393405:ODC393410 NTG393405:NTG393410 NJK393405:NJK393410 MZO393405:MZO393410 MPS393405:MPS393410 MFW393405:MFW393410 LWA393405:LWA393410 LME393405:LME393410 LCI393405:LCI393410 KSM393405:KSM393410 KIQ393405:KIQ393410 JYU393405:JYU393410 JOY393405:JOY393410 JFC393405:JFC393410 IVG393405:IVG393410 ILK393405:ILK393410 IBO393405:IBO393410 HRS393405:HRS393410 HHW393405:HHW393410 GYA393405:GYA393410 GOE393405:GOE393410 GEI393405:GEI393410 FUM393405:FUM393410 FKQ393405:FKQ393410 FAU393405:FAU393410 EQY393405:EQY393410 EHC393405:EHC393410 DXG393405:DXG393410 DNK393405:DNK393410 DDO393405:DDO393410 CTS393405:CTS393410 CJW393405:CJW393410 CAA393405:CAA393410 BQE393405:BQE393410 BGI393405:BGI393410 AWM393405:AWM393410 AMQ393405:AMQ393410 ACU393405:ACU393410 SY393405:SY393410 JC393405:JC393410 D393405:E393410 WVO327869:WVO327874 WLS327869:WLS327874 WBW327869:WBW327874 VSA327869:VSA327874 VIE327869:VIE327874 UYI327869:UYI327874 UOM327869:UOM327874 UEQ327869:UEQ327874 TUU327869:TUU327874 TKY327869:TKY327874 TBC327869:TBC327874 SRG327869:SRG327874 SHK327869:SHK327874 RXO327869:RXO327874 RNS327869:RNS327874 RDW327869:RDW327874 QUA327869:QUA327874 QKE327869:QKE327874 QAI327869:QAI327874 PQM327869:PQM327874 PGQ327869:PGQ327874 OWU327869:OWU327874 OMY327869:OMY327874 ODC327869:ODC327874 NTG327869:NTG327874 NJK327869:NJK327874 MZO327869:MZO327874 MPS327869:MPS327874 MFW327869:MFW327874 LWA327869:LWA327874 LME327869:LME327874 LCI327869:LCI327874 KSM327869:KSM327874 KIQ327869:KIQ327874 JYU327869:JYU327874 JOY327869:JOY327874 JFC327869:JFC327874 IVG327869:IVG327874 ILK327869:ILK327874 IBO327869:IBO327874 HRS327869:HRS327874 HHW327869:HHW327874 GYA327869:GYA327874 GOE327869:GOE327874 GEI327869:GEI327874 FUM327869:FUM327874 FKQ327869:FKQ327874 FAU327869:FAU327874 EQY327869:EQY327874 EHC327869:EHC327874 DXG327869:DXG327874 DNK327869:DNK327874 DDO327869:DDO327874 CTS327869:CTS327874 CJW327869:CJW327874 CAA327869:CAA327874 BQE327869:BQE327874 BGI327869:BGI327874 AWM327869:AWM327874 AMQ327869:AMQ327874 ACU327869:ACU327874 SY327869:SY327874 JC327869:JC327874 D327869:E327874 WVO262333:WVO262338 WLS262333:WLS262338 WBW262333:WBW262338 VSA262333:VSA262338 VIE262333:VIE262338 UYI262333:UYI262338 UOM262333:UOM262338 UEQ262333:UEQ262338 TUU262333:TUU262338 TKY262333:TKY262338 TBC262333:TBC262338 SRG262333:SRG262338 SHK262333:SHK262338 RXO262333:RXO262338 RNS262333:RNS262338 RDW262333:RDW262338 QUA262333:QUA262338 QKE262333:QKE262338 QAI262333:QAI262338 PQM262333:PQM262338 PGQ262333:PGQ262338 OWU262333:OWU262338 OMY262333:OMY262338 ODC262333:ODC262338 NTG262333:NTG262338 NJK262333:NJK262338 MZO262333:MZO262338 MPS262333:MPS262338 MFW262333:MFW262338 LWA262333:LWA262338 LME262333:LME262338 LCI262333:LCI262338 KSM262333:KSM262338 KIQ262333:KIQ262338 JYU262333:JYU262338 JOY262333:JOY262338 JFC262333:JFC262338 IVG262333:IVG262338 ILK262333:ILK262338 IBO262333:IBO262338 HRS262333:HRS262338 HHW262333:HHW262338 GYA262333:GYA262338 GOE262333:GOE262338 GEI262333:GEI262338 FUM262333:FUM262338 FKQ262333:FKQ262338 FAU262333:FAU262338 EQY262333:EQY262338 EHC262333:EHC262338 DXG262333:DXG262338 DNK262333:DNK262338 DDO262333:DDO262338 CTS262333:CTS262338 CJW262333:CJW262338 CAA262333:CAA262338 BQE262333:BQE262338 BGI262333:BGI262338 AWM262333:AWM262338 AMQ262333:AMQ262338 ACU262333:ACU262338 SY262333:SY262338 JC262333:JC262338 D262333:E262338 WVO196797:WVO196802 WLS196797:WLS196802 WBW196797:WBW196802 VSA196797:VSA196802 VIE196797:VIE196802 UYI196797:UYI196802 UOM196797:UOM196802 UEQ196797:UEQ196802 TUU196797:TUU196802 TKY196797:TKY196802 TBC196797:TBC196802 SRG196797:SRG196802 SHK196797:SHK196802 RXO196797:RXO196802 RNS196797:RNS196802 RDW196797:RDW196802 QUA196797:QUA196802 QKE196797:QKE196802 QAI196797:QAI196802 PQM196797:PQM196802 PGQ196797:PGQ196802 OWU196797:OWU196802 OMY196797:OMY196802 ODC196797:ODC196802 NTG196797:NTG196802 NJK196797:NJK196802 MZO196797:MZO196802 MPS196797:MPS196802 MFW196797:MFW196802 LWA196797:LWA196802 LME196797:LME196802 LCI196797:LCI196802 KSM196797:KSM196802 KIQ196797:KIQ196802 JYU196797:JYU196802 JOY196797:JOY196802 JFC196797:JFC196802 IVG196797:IVG196802 ILK196797:ILK196802 IBO196797:IBO196802 HRS196797:HRS196802 HHW196797:HHW196802 GYA196797:GYA196802 GOE196797:GOE196802 GEI196797:GEI196802 FUM196797:FUM196802 FKQ196797:FKQ196802 FAU196797:FAU196802 EQY196797:EQY196802 EHC196797:EHC196802 DXG196797:DXG196802 DNK196797:DNK196802 DDO196797:DDO196802 CTS196797:CTS196802 CJW196797:CJW196802 CAA196797:CAA196802 BQE196797:BQE196802 BGI196797:BGI196802 AWM196797:AWM196802 AMQ196797:AMQ196802 ACU196797:ACU196802 SY196797:SY196802 JC196797:JC196802 D196797:E196802 WVO131261:WVO131266 WLS131261:WLS131266 WBW131261:WBW131266 VSA131261:VSA131266 VIE131261:VIE131266 UYI131261:UYI131266 UOM131261:UOM131266 UEQ131261:UEQ131266 TUU131261:TUU131266 TKY131261:TKY131266 TBC131261:TBC131266 SRG131261:SRG131266 SHK131261:SHK131266 RXO131261:RXO131266 RNS131261:RNS131266 RDW131261:RDW131266 QUA131261:QUA131266 QKE131261:QKE131266 QAI131261:QAI131266 PQM131261:PQM131266 PGQ131261:PGQ131266 OWU131261:OWU131266 OMY131261:OMY131266 ODC131261:ODC131266 NTG131261:NTG131266 NJK131261:NJK131266 MZO131261:MZO131266 MPS131261:MPS131266 MFW131261:MFW131266 LWA131261:LWA131266 LME131261:LME131266 LCI131261:LCI131266 KSM131261:KSM131266 KIQ131261:KIQ131266 JYU131261:JYU131266 JOY131261:JOY131266 JFC131261:JFC131266 IVG131261:IVG131266 ILK131261:ILK131266 IBO131261:IBO131266 HRS131261:HRS131266 HHW131261:HHW131266 GYA131261:GYA131266 GOE131261:GOE131266 GEI131261:GEI131266 FUM131261:FUM131266 FKQ131261:FKQ131266 FAU131261:FAU131266 EQY131261:EQY131266 EHC131261:EHC131266 DXG131261:DXG131266 DNK131261:DNK131266 DDO131261:DDO131266 CTS131261:CTS131266 CJW131261:CJW131266 CAA131261:CAA131266 BQE131261:BQE131266 BGI131261:BGI131266 AWM131261:AWM131266 AMQ131261:AMQ131266 ACU131261:ACU131266 SY131261:SY131266 JC131261:JC131266 D131261:E131266 WVO65725:WVO65730 WLS65725:WLS65730 WBW65725:WBW65730 VSA65725:VSA65730 VIE65725:VIE65730 UYI65725:UYI65730 UOM65725:UOM65730 UEQ65725:UEQ65730 TUU65725:TUU65730 TKY65725:TKY65730 TBC65725:TBC65730 SRG65725:SRG65730 SHK65725:SHK65730 RXO65725:RXO65730 RNS65725:RNS65730 RDW65725:RDW65730 QUA65725:QUA65730 QKE65725:QKE65730 QAI65725:QAI65730 PQM65725:PQM65730 PGQ65725:PGQ65730 OWU65725:OWU65730 OMY65725:OMY65730 ODC65725:ODC65730 NTG65725:NTG65730 NJK65725:NJK65730 MZO65725:MZO65730 MPS65725:MPS65730 MFW65725:MFW65730 LWA65725:LWA65730 LME65725:LME65730 LCI65725:LCI65730 KSM65725:KSM65730 KIQ65725:KIQ65730 JYU65725:JYU65730 JOY65725:JOY65730 JFC65725:JFC65730 IVG65725:IVG65730 ILK65725:ILK65730 IBO65725:IBO65730 HRS65725:HRS65730 HHW65725:HHW65730 GYA65725:GYA65730 GOE65725:GOE65730 GEI65725:GEI65730 FUM65725:FUM65730 FKQ65725:FKQ65730 FAU65725:FAU65730 EQY65725:EQY65730 EHC65725:EHC65730 DXG65725:DXG65730 DNK65725:DNK65730 DDO65725:DDO65730 CTS65725:CTS65730 CJW65725:CJW65730 CAA65725:CAA65730 BQE65725:BQE65730 BGI65725:BGI65730 AWM65725:AWM65730 AMQ65725:AMQ65730 ACU65725:ACU65730 SY65725:SY65730 JC65725:JC65730 D65725:E65730 WVO983237:WVO983242 WLS983237:WLS983242 WBW983237:WBW983242 VSA983237:VSA983242 VIE983237:VIE983242 UYI983237:UYI983242 UOM983237:UOM983242 UEQ983237:UEQ983242 TUU983237:TUU983242 TKY983237:TKY983242 TBC983237:TBC983242 SRG983237:SRG983242 SHK983237:SHK983242 RXO983237:RXO983242 RNS983237:RNS983242 RDW983237:RDW983242 QUA983237:QUA983242 QKE983237:QKE983242 QAI983237:QAI983242 PQM983237:PQM983242 PGQ983237:PGQ983242 OWU983237:OWU983242 OMY983237:OMY983242 ODC983237:ODC983242 NTG983237:NTG983242 NJK983237:NJK983242 MZO983237:MZO983242 MPS983237:MPS983242 MFW983237:MFW983242 LWA983237:LWA983242 LME983237:LME983242 LCI983237:LCI983242 KSM983237:KSM983242 KIQ983237:KIQ983242 JYU983237:JYU983242 JOY983237:JOY983242 JFC983237:JFC983242 IVG983237:IVG983242 ILK983237:ILK983242 IBO983237:IBO983242 HRS983237:HRS983242 HHW983237:HHW983242 GYA983237:GYA983242 GOE983237:GOE983242 GEI983237:GEI983242 FUM983237:FUM983242 FKQ983237:FKQ983242 FAU983237:FAU983242 EQY983237:EQY983242 EHC983237:EHC983242 DXG983237:DXG983242 DNK983237:DNK983242 DDO983237:DDO983242 CTS983237:CTS983242 CJW983237:CJW983242 CAA983237:CAA983242 BQE983237:BQE983242 BGI983237:BGI983242 AWM983237:AWM983242 AMQ983237:AMQ983242 ACU983237:ACU983242 SY983237:SY983242 JC983237:JC983242 D983237:E983242 WVO917701:WVO917706 WLS917701:WLS917706 WBW917701:WBW917706 VSA917701:VSA917706 VIE917701:VIE917706 UYI917701:UYI917706 UOM917701:UOM917706 UEQ917701:UEQ917706 TUU917701:TUU917706 TKY917701:TKY917706 TBC917701:TBC917706 SRG917701:SRG917706 SHK917701:SHK917706 RXO917701:RXO917706 RNS917701:RNS917706 RDW917701:RDW917706 QUA917701:QUA917706 QKE917701:QKE917706 QAI917701:QAI917706 PQM917701:PQM917706 PGQ917701:PGQ917706 OWU917701:OWU917706 OMY917701:OMY917706 ODC917701:ODC917706 NTG917701:NTG917706 NJK917701:NJK917706 MZO917701:MZO917706 MPS917701:MPS917706 MFW917701:MFW917706 LWA917701:LWA917706 LME917701:LME917706 LCI917701:LCI917706 KSM917701:KSM917706 KIQ917701:KIQ917706 JYU917701:JYU917706 JOY917701:JOY917706 JFC917701:JFC917706 IVG917701:IVG917706 ILK917701:ILK917706 IBO917701:IBO917706 HRS917701:HRS917706 HHW917701:HHW917706 GYA917701:GYA917706 GOE917701:GOE917706 GEI917701:GEI917706 FUM917701:FUM917706 FKQ917701:FKQ917706 FAU917701:FAU917706 EQY917701:EQY917706 EHC917701:EHC917706 DXG917701:DXG917706 DNK917701:DNK917706 DDO917701:DDO917706 CTS917701:CTS917706 CJW917701:CJW917706 CAA917701:CAA917706 BQE917701:BQE917706 BGI917701:BGI917706 AWM917701:AWM917706 AMQ917701:AMQ917706 ACU917701:ACU917706 SY917701:SY917706 JC917701:JC917706 D917701:E917706 WVO852165:WVO852170 WLS852165:WLS852170 WBW852165:WBW852170 VSA852165:VSA852170 VIE852165:VIE852170 UYI852165:UYI852170 UOM852165:UOM852170 UEQ852165:UEQ852170 TUU852165:TUU852170 TKY852165:TKY852170 TBC852165:TBC852170 SRG852165:SRG852170 SHK852165:SHK852170 RXO852165:RXO852170 RNS852165:RNS852170 RDW852165:RDW852170 QUA852165:QUA852170 QKE852165:QKE852170 QAI852165:QAI852170 PQM852165:PQM852170 PGQ852165:PGQ852170 OWU852165:OWU852170 OMY852165:OMY852170 ODC852165:ODC852170 NTG852165:NTG852170 NJK852165:NJK852170 MZO852165:MZO852170 MPS852165:MPS852170 MFW852165:MFW852170 LWA852165:LWA852170 LME852165:LME852170 LCI852165:LCI852170 KSM852165:KSM852170 KIQ852165:KIQ852170 JYU852165:JYU852170 JOY852165:JOY852170 JFC852165:JFC852170 IVG852165:IVG852170 ILK852165:ILK852170 IBO852165:IBO852170 HRS852165:HRS852170 HHW852165:HHW852170 GYA852165:GYA852170 GOE852165:GOE852170 GEI852165:GEI852170 FUM852165:FUM852170 FKQ852165:FKQ852170 FAU852165:FAU852170 EQY852165:EQY852170 EHC852165:EHC852170 DXG852165:DXG852170 DNK852165:DNK852170 DDO852165:DDO852170 CTS852165:CTS852170 CJW852165:CJW852170 CAA852165:CAA852170 BQE852165:BQE852170 BGI852165:BGI852170 AWM852165:AWM852170 AMQ852165:AMQ852170 ACU852165:ACU852170 SY852165:SY852170 JC852165:JC852170 D852165:E852170 WVO786629:WVO786634 WLS786629:WLS786634 WBW786629:WBW786634 VSA786629:VSA786634 VIE786629:VIE786634 UYI786629:UYI786634 UOM786629:UOM786634 UEQ786629:UEQ786634 TUU786629:TUU786634 TKY786629:TKY786634 TBC786629:TBC786634 SRG786629:SRG786634 SHK786629:SHK786634 RXO786629:RXO786634 RNS786629:RNS786634 RDW786629:RDW786634 QUA786629:QUA786634 QKE786629:QKE786634 QAI786629:QAI786634 PQM786629:PQM786634 PGQ786629:PGQ786634 OWU786629:OWU786634 OMY786629:OMY786634 ODC786629:ODC786634 NTG786629:NTG786634 NJK786629:NJK786634 MZO786629:MZO786634 MPS786629:MPS786634 MFW786629:MFW786634 LWA786629:LWA786634 LME786629:LME786634 LCI786629:LCI786634 KSM786629:KSM786634 KIQ786629:KIQ786634 JYU786629:JYU786634 JOY786629:JOY786634 JFC786629:JFC786634 IVG786629:IVG786634 ILK786629:ILK786634 IBO786629:IBO786634 HRS786629:HRS786634 HHW786629:HHW786634 GYA786629:GYA786634 GOE786629:GOE786634 GEI786629:GEI786634 FUM786629:FUM786634 FKQ786629:FKQ786634 FAU786629:FAU786634 EQY786629:EQY786634 EHC786629:EHC786634 DXG786629:DXG786634 DNK786629:DNK786634 DDO786629:DDO786634 CTS786629:CTS786634 CJW786629:CJW786634 CAA786629:CAA786634 BQE786629:BQE786634 BGI786629:BGI786634 AWM786629:AWM786634 AMQ786629:AMQ786634 ACU786629:ACU786634 SY786629:SY786634 JC786629:JC786634 D786629:E786634 WVO721093:WVO721098 WLS721093:WLS721098 WBW721093:WBW721098 VSA721093:VSA721098 VIE721093:VIE721098 UYI721093:UYI721098 UOM721093:UOM721098 UEQ721093:UEQ721098 TUU721093:TUU721098 TKY721093:TKY721098 TBC721093:TBC721098 SRG721093:SRG721098 SHK721093:SHK721098 RXO721093:RXO721098 RNS721093:RNS721098 RDW721093:RDW721098 QUA721093:QUA721098 QKE721093:QKE721098 QAI721093:QAI721098 PQM721093:PQM721098 PGQ721093:PGQ721098 OWU721093:OWU721098 OMY721093:OMY721098 ODC721093:ODC721098 NTG721093:NTG721098 NJK721093:NJK721098 MZO721093:MZO721098 MPS721093:MPS721098 MFW721093:MFW721098 LWA721093:LWA721098 LME721093:LME721098 LCI721093:LCI721098 KSM721093:KSM721098 KIQ721093:KIQ721098 JYU721093:JYU721098 JOY721093:JOY721098 JFC721093:JFC721098 IVG721093:IVG721098 ILK721093:ILK721098 IBO721093:IBO721098 HRS721093:HRS721098 HHW721093:HHW721098 GYA721093:GYA721098 GOE721093:GOE721098 GEI721093:GEI721098 FUM721093:FUM721098 FKQ721093:FKQ721098 FAU721093:FAU721098 EQY721093:EQY721098 EHC721093:EHC721098 DXG721093:DXG721098 DNK721093:DNK721098 DDO721093:DDO721098 CTS721093:CTS721098 CJW721093:CJW721098 CAA721093:CAA721098 BQE721093:BQE721098 BGI721093:BGI721098 AWM721093:AWM721098 AMQ721093:AMQ721098 ACU721093:ACU721098 SY721093:SY721098 JC721093:JC721098 D721093:E721098 WVO655557:WVO655562 WLS655557:WLS655562 WBW655557:WBW655562 VSA655557:VSA655562 VIE655557:VIE655562 UYI655557:UYI655562 UOM655557:UOM655562 UEQ655557:UEQ655562 TUU655557:TUU655562 TKY655557:TKY655562 TBC655557:TBC655562 SRG655557:SRG655562 SHK655557:SHK655562 RXO655557:RXO655562 RNS655557:RNS655562 RDW655557:RDW655562 QUA655557:QUA655562 QKE655557:QKE655562 QAI655557:QAI655562 PQM655557:PQM655562 PGQ655557:PGQ655562 OWU655557:OWU655562 OMY655557:OMY655562 ODC655557:ODC655562 NTG655557:NTG655562 NJK655557:NJK655562 MZO655557:MZO655562 MPS655557:MPS655562 MFW655557:MFW655562 LWA655557:LWA655562 LME655557:LME655562 LCI655557:LCI655562 KSM655557:KSM655562 KIQ655557:KIQ655562 JYU655557:JYU655562 JOY655557:JOY655562 JFC655557:JFC655562 IVG655557:IVG655562 ILK655557:ILK655562 IBO655557:IBO655562 HRS655557:HRS655562 HHW655557:HHW655562 GYA655557:GYA655562 GOE655557:GOE655562 GEI655557:GEI655562 FUM655557:FUM655562 FKQ655557:FKQ655562 FAU655557:FAU655562 EQY655557:EQY655562 EHC655557:EHC655562 DXG655557:DXG655562 DNK655557:DNK655562 DDO655557:DDO655562 CTS655557:CTS655562 CJW655557:CJW655562 CAA655557:CAA655562 BQE655557:BQE655562 BGI655557:BGI655562 AWM655557:AWM655562 AMQ655557:AMQ655562 ACU655557:ACU655562 SY655557:SY655562 JC655557:JC655562 D655557:E655562 WVO590021:WVO590026 WLS590021:WLS590026 WBW590021:WBW590026 VSA590021:VSA590026 VIE590021:VIE590026 UYI590021:UYI590026 UOM590021:UOM590026 UEQ590021:UEQ590026 TUU590021:TUU590026 TKY590021:TKY590026 TBC590021:TBC590026 SRG590021:SRG590026 SHK590021:SHK590026 RXO590021:RXO590026 RNS590021:RNS590026 RDW590021:RDW590026 QUA590021:QUA590026 QKE590021:QKE590026 QAI590021:QAI590026 PQM590021:PQM590026 PGQ590021:PGQ590026 OWU590021:OWU590026 OMY590021:OMY590026 ODC590021:ODC590026 NTG590021:NTG590026 NJK590021:NJK590026 MZO590021:MZO590026 MPS590021:MPS590026 MFW590021:MFW590026 LWA590021:LWA590026 LME590021:LME590026 LCI590021:LCI590026 KSM590021:KSM590026 KIQ590021:KIQ590026 JYU590021:JYU590026 JOY590021:JOY590026 JFC590021:JFC590026 IVG590021:IVG590026 ILK590021:ILK590026 IBO590021:IBO590026 HRS590021:HRS590026 HHW590021:HHW590026 GYA590021:GYA590026 GOE590021:GOE590026 GEI590021:GEI590026 FUM590021:FUM590026 FKQ590021:FKQ590026 FAU590021:FAU590026 EQY590021:EQY590026 EHC590021:EHC590026 DXG590021:DXG590026 DNK590021:DNK590026 DDO590021:DDO590026 CTS590021:CTS590026 CJW590021:CJW590026 CAA590021:CAA590026 BQE590021:BQE590026 BGI590021:BGI590026 AWM590021:AWM590026 AMQ590021:AMQ590026 ACU590021:ACU590026 SY590021:SY590026 JC590021:JC590026 D590021:E590026 WVO524485:WVO524490 WLS524485:WLS524490 WBW524485:WBW524490 VSA524485:VSA524490 VIE524485:VIE524490 UYI524485:UYI524490 UOM524485:UOM524490 UEQ524485:UEQ524490 TUU524485:TUU524490 TKY524485:TKY524490 TBC524485:TBC524490 SRG524485:SRG524490 SHK524485:SHK524490 RXO524485:RXO524490 RNS524485:RNS524490 RDW524485:RDW524490 QUA524485:QUA524490 QKE524485:QKE524490 QAI524485:QAI524490 PQM524485:PQM524490 PGQ524485:PGQ524490 OWU524485:OWU524490 OMY524485:OMY524490 ODC524485:ODC524490 NTG524485:NTG524490 NJK524485:NJK524490 MZO524485:MZO524490 MPS524485:MPS524490 MFW524485:MFW524490 LWA524485:LWA524490 LME524485:LME524490 LCI524485:LCI524490 KSM524485:KSM524490 KIQ524485:KIQ524490 JYU524485:JYU524490 JOY524485:JOY524490 JFC524485:JFC524490 IVG524485:IVG524490 ILK524485:ILK524490 IBO524485:IBO524490 HRS524485:HRS524490 HHW524485:HHW524490 GYA524485:GYA524490 GOE524485:GOE524490 GEI524485:GEI524490 FUM524485:FUM524490 FKQ524485:FKQ524490 FAU524485:FAU524490 EQY524485:EQY524490 EHC524485:EHC524490 DXG524485:DXG524490 DNK524485:DNK524490 DDO524485:DDO524490 CTS524485:CTS524490 CJW524485:CJW524490 CAA524485:CAA524490 BQE524485:BQE524490 BGI524485:BGI524490 AWM524485:AWM524490 AMQ524485:AMQ524490 ACU524485:ACU524490 SY524485:SY524490 JC524485:JC524490 D524485:E524490 WVO458949:WVO458954 WLS458949:WLS458954 WBW458949:WBW458954 VSA458949:VSA458954 VIE458949:VIE458954 UYI458949:UYI458954 UOM458949:UOM458954 UEQ458949:UEQ458954 TUU458949:TUU458954 TKY458949:TKY458954 TBC458949:TBC458954 SRG458949:SRG458954 SHK458949:SHK458954 RXO458949:RXO458954 RNS458949:RNS458954 RDW458949:RDW458954 QUA458949:QUA458954 QKE458949:QKE458954 QAI458949:QAI458954 PQM458949:PQM458954 PGQ458949:PGQ458954 OWU458949:OWU458954 OMY458949:OMY458954 ODC458949:ODC458954 NTG458949:NTG458954 NJK458949:NJK458954 MZO458949:MZO458954 MPS458949:MPS458954 MFW458949:MFW458954 LWA458949:LWA458954 LME458949:LME458954 LCI458949:LCI458954 KSM458949:KSM458954 KIQ458949:KIQ458954 JYU458949:JYU458954 JOY458949:JOY458954 JFC458949:JFC458954 IVG458949:IVG458954 ILK458949:ILK458954 IBO458949:IBO458954 HRS458949:HRS458954 HHW458949:HHW458954 GYA458949:GYA458954 GOE458949:GOE458954 GEI458949:GEI458954 FUM458949:FUM458954 FKQ458949:FKQ458954 FAU458949:FAU458954 EQY458949:EQY458954 EHC458949:EHC458954 DXG458949:DXG458954 DNK458949:DNK458954 DDO458949:DDO458954 CTS458949:CTS458954 CJW458949:CJW458954 CAA458949:CAA458954 BQE458949:BQE458954 BGI458949:BGI458954 AWM458949:AWM458954 AMQ458949:AMQ458954 ACU458949:ACU458954 SY458949:SY458954 JC458949:JC458954 D458949:E458954 WVO393413:WVO393418 WLS393413:WLS393418 WBW393413:WBW393418 VSA393413:VSA393418 VIE393413:VIE393418 UYI393413:UYI393418 UOM393413:UOM393418 UEQ393413:UEQ393418 TUU393413:TUU393418 TKY393413:TKY393418 TBC393413:TBC393418 SRG393413:SRG393418 SHK393413:SHK393418 RXO393413:RXO393418 RNS393413:RNS393418 RDW393413:RDW393418 QUA393413:QUA393418 QKE393413:QKE393418 QAI393413:QAI393418 PQM393413:PQM393418 PGQ393413:PGQ393418 OWU393413:OWU393418 OMY393413:OMY393418 ODC393413:ODC393418 NTG393413:NTG393418 NJK393413:NJK393418 MZO393413:MZO393418 MPS393413:MPS393418 MFW393413:MFW393418 LWA393413:LWA393418 LME393413:LME393418 LCI393413:LCI393418 KSM393413:KSM393418 KIQ393413:KIQ393418 JYU393413:JYU393418 JOY393413:JOY393418 JFC393413:JFC393418 IVG393413:IVG393418 ILK393413:ILK393418 IBO393413:IBO393418 HRS393413:HRS393418 HHW393413:HHW393418 GYA393413:GYA393418 GOE393413:GOE393418 GEI393413:GEI393418 FUM393413:FUM393418 FKQ393413:FKQ393418 FAU393413:FAU393418 EQY393413:EQY393418 EHC393413:EHC393418 DXG393413:DXG393418 DNK393413:DNK393418 DDO393413:DDO393418 CTS393413:CTS393418 CJW393413:CJW393418 CAA393413:CAA393418 BQE393413:BQE393418 BGI393413:BGI393418 AWM393413:AWM393418 AMQ393413:AMQ393418 ACU393413:ACU393418 SY393413:SY393418 JC393413:JC393418 D393413:E393418 WVO327877:WVO327882 WLS327877:WLS327882 WBW327877:WBW327882 VSA327877:VSA327882 VIE327877:VIE327882 UYI327877:UYI327882 UOM327877:UOM327882 UEQ327877:UEQ327882 TUU327877:TUU327882 TKY327877:TKY327882 TBC327877:TBC327882 SRG327877:SRG327882 SHK327877:SHK327882 RXO327877:RXO327882 RNS327877:RNS327882 RDW327877:RDW327882 QUA327877:QUA327882 QKE327877:QKE327882 QAI327877:QAI327882 PQM327877:PQM327882 PGQ327877:PGQ327882 OWU327877:OWU327882 OMY327877:OMY327882 ODC327877:ODC327882 NTG327877:NTG327882 NJK327877:NJK327882 MZO327877:MZO327882 MPS327877:MPS327882 MFW327877:MFW327882 LWA327877:LWA327882 LME327877:LME327882 LCI327877:LCI327882 KSM327877:KSM327882 KIQ327877:KIQ327882 JYU327877:JYU327882 JOY327877:JOY327882 JFC327877:JFC327882 IVG327877:IVG327882 ILK327877:ILK327882 IBO327877:IBO327882 HRS327877:HRS327882 HHW327877:HHW327882 GYA327877:GYA327882 GOE327877:GOE327882 GEI327877:GEI327882 FUM327877:FUM327882 FKQ327877:FKQ327882 FAU327877:FAU327882 EQY327877:EQY327882 EHC327877:EHC327882 DXG327877:DXG327882 DNK327877:DNK327882 DDO327877:DDO327882 CTS327877:CTS327882 CJW327877:CJW327882 CAA327877:CAA327882 BQE327877:BQE327882 BGI327877:BGI327882 AWM327877:AWM327882 AMQ327877:AMQ327882 ACU327877:ACU327882 SY327877:SY327882 JC327877:JC327882 D327877:E327882 WVO262341:WVO262346 WLS262341:WLS262346 WBW262341:WBW262346 VSA262341:VSA262346 VIE262341:VIE262346 UYI262341:UYI262346 UOM262341:UOM262346 UEQ262341:UEQ262346 TUU262341:TUU262346 TKY262341:TKY262346 TBC262341:TBC262346 SRG262341:SRG262346 SHK262341:SHK262346 RXO262341:RXO262346 RNS262341:RNS262346 RDW262341:RDW262346 QUA262341:QUA262346 QKE262341:QKE262346 QAI262341:QAI262346 PQM262341:PQM262346 PGQ262341:PGQ262346 OWU262341:OWU262346 OMY262341:OMY262346 ODC262341:ODC262346 NTG262341:NTG262346 NJK262341:NJK262346 MZO262341:MZO262346 MPS262341:MPS262346 MFW262341:MFW262346 LWA262341:LWA262346 LME262341:LME262346 LCI262341:LCI262346 KSM262341:KSM262346 KIQ262341:KIQ262346 JYU262341:JYU262346 JOY262341:JOY262346 JFC262341:JFC262346 IVG262341:IVG262346 ILK262341:ILK262346 IBO262341:IBO262346 HRS262341:HRS262346 HHW262341:HHW262346 GYA262341:GYA262346 GOE262341:GOE262346 GEI262341:GEI262346 FUM262341:FUM262346 FKQ262341:FKQ262346 FAU262341:FAU262346 EQY262341:EQY262346 EHC262341:EHC262346 DXG262341:DXG262346 DNK262341:DNK262346 DDO262341:DDO262346 CTS262341:CTS262346 CJW262341:CJW262346 CAA262341:CAA262346 BQE262341:BQE262346 BGI262341:BGI262346 AWM262341:AWM262346 AMQ262341:AMQ262346 ACU262341:ACU262346 SY262341:SY262346 JC262341:JC262346 D262341:E262346 WVO196805:WVO196810 WLS196805:WLS196810 WBW196805:WBW196810 VSA196805:VSA196810 VIE196805:VIE196810 UYI196805:UYI196810 UOM196805:UOM196810 UEQ196805:UEQ196810 TUU196805:TUU196810 TKY196805:TKY196810 TBC196805:TBC196810 SRG196805:SRG196810 SHK196805:SHK196810 RXO196805:RXO196810 RNS196805:RNS196810 RDW196805:RDW196810 QUA196805:QUA196810 QKE196805:QKE196810 QAI196805:QAI196810 PQM196805:PQM196810 PGQ196805:PGQ196810 OWU196805:OWU196810 OMY196805:OMY196810 ODC196805:ODC196810 NTG196805:NTG196810 NJK196805:NJK196810 MZO196805:MZO196810 MPS196805:MPS196810 MFW196805:MFW196810 LWA196805:LWA196810 LME196805:LME196810 LCI196805:LCI196810 KSM196805:KSM196810 KIQ196805:KIQ196810 JYU196805:JYU196810 JOY196805:JOY196810 JFC196805:JFC196810 IVG196805:IVG196810 ILK196805:ILK196810 IBO196805:IBO196810 HRS196805:HRS196810 HHW196805:HHW196810 GYA196805:GYA196810 GOE196805:GOE196810 GEI196805:GEI196810 FUM196805:FUM196810 FKQ196805:FKQ196810 FAU196805:FAU196810 EQY196805:EQY196810 EHC196805:EHC196810 DXG196805:DXG196810 DNK196805:DNK196810 DDO196805:DDO196810 CTS196805:CTS196810 CJW196805:CJW196810 CAA196805:CAA196810 BQE196805:BQE196810 BGI196805:BGI196810 AWM196805:AWM196810 AMQ196805:AMQ196810 ACU196805:ACU196810 SY196805:SY196810 JC196805:JC196810 D196805:E196810 WVO131269:WVO131274 WLS131269:WLS131274 WBW131269:WBW131274 VSA131269:VSA131274 VIE131269:VIE131274 UYI131269:UYI131274 UOM131269:UOM131274 UEQ131269:UEQ131274 TUU131269:TUU131274 TKY131269:TKY131274 TBC131269:TBC131274 SRG131269:SRG131274 SHK131269:SHK131274 RXO131269:RXO131274 RNS131269:RNS131274 RDW131269:RDW131274 QUA131269:QUA131274 QKE131269:QKE131274 QAI131269:QAI131274 PQM131269:PQM131274 PGQ131269:PGQ131274 OWU131269:OWU131274 OMY131269:OMY131274 ODC131269:ODC131274 NTG131269:NTG131274 NJK131269:NJK131274 MZO131269:MZO131274 MPS131269:MPS131274 MFW131269:MFW131274 LWA131269:LWA131274 LME131269:LME131274 LCI131269:LCI131274 KSM131269:KSM131274 KIQ131269:KIQ131274 JYU131269:JYU131274 JOY131269:JOY131274 JFC131269:JFC131274 IVG131269:IVG131274 ILK131269:ILK131274 IBO131269:IBO131274 HRS131269:HRS131274 HHW131269:HHW131274 GYA131269:GYA131274 GOE131269:GOE131274 GEI131269:GEI131274 FUM131269:FUM131274 FKQ131269:FKQ131274 FAU131269:FAU131274 EQY131269:EQY131274 EHC131269:EHC131274 DXG131269:DXG131274 DNK131269:DNK131274 DDO131269:DDO131274 CTS131269:CTS131274 CJW131269:CJW131274 CAA131269:CAA131274 BQE131269:BQE131274 BGI131269:BGI131274 AWM131269:AWM131274 AMQ131269:AMQ131274 ACU131269:ACU131274 SY131269:SY131274 JC131269:JC131274 D131269:E131274 WVO65733:WVO65738 WLS65733:WLS65738 WBW65733:WBW65738 VSA65733:VSA65738 VIE65733:VIE65738 UYI65733:UYI65738 UOM65733:UOM65738 UEQ65733:UEQ65738 TUU65733:TUU65738 TKY65733:TKY65738 TBC65733:TBC65738 SRG65733:SRG65738 SHK65733:SHK65738 RXO65733:RXO65738 RNS65733:RNS65738 RDW65733:RDW65738 QUA65733:QUA65738 QKE65733:QKE65738 QAI65733:QAI65738 PQM65733:PQM65738 PGQ65733:PGQ65738 OWU65733:OWU65738 OMY65733:OMY65738 ODC65733:ODC65738 NTG65733:NTG65738 NJK65733:NJK65738 MZO65733:MZO65738 MPS65733:MPS65738 MFW65733:MFW65738 LWA65733:LWA65738 LME65733:LME65738 LCI65733:LCI65738 KSM65733:KSM65738 KIQ65733:KIQ65738 JYU65733:JYU65738 JOY65733:JOY65738 JFC65733:JFC65738 IVG65733:IVG65738 ILK65733:ILK65738 IBO65733:IBO65738 HRS65733:HRS65738 HHW65733:HHW65738 GYA65733:GYA65738 GOE65733:GOE65738 GEI65733:GEI65738 FUM65733:FUM65738 FKQ65733:FKQ65738 FAU65733:FAU65738 EQY65733:EQY65738 EHC65733:EHC65738 DXG65733:DXG65738 DNK65733:DNK65738 DDO65733:DDO65738 CTS65733:CTS65738 CJW65733:CJW65738 CAA65733:CAA65738 BQE65733:BQE65738 BGI65733:BGI65738 AWM65733:AWM65738 AMQ65733:AMQ65738 ACU65733:ACU65738 SY65733:SY65738 JC65733:JC65738 D65733:E65738 WVO983165:WVO983170 WLS983165:WLS983170 WBW983165:WBW983170 VSA983165:VSA983170 VIE983165:VIE983170 UYI983165:UYI983170 UOM983165:UOM983170 UEQ983165:UEQ983170 TUU983165:TUU983170 TKY983165:TKY983170 TBC983165:TBC983170 SRG983165:SRG983170 SHK983165:SHK983170 RXO983165:RXO983170 RNS983165:RNS983170 RDW983165:RDW983170 QUA983165:QUA983170 QKE983165:QKE983170 QAI983165:QAI983170 PQM983165:PQM983170 PGQ983165:PGQ983170 OWU983165:OWU983170 OMY983165:OMY983170 ODC983165:ODC983170 NTG983165:NTG983170 NJK983165:NJK983170 MZO983165:MZO983170 MPS983165:MPS983170 MFW983165:MFW983170 LWA983165:LWA983170 LME983165:LME983170 LCI983165:LCI983170 KSM983165:KSM983170 KIQ983165:KIQ983170 JYU983165:JYU983170 JOY983165:JOY983170 JFC983165:JFC983170 IVG983165:IVG983170 ILK983165:ILK983170 IBO983165:IBO983170 HRS983165:HRS983170 HHW983165:HHW983170 GYA983165:GYA983170 GOE983165:GOE983170 GEI983165:GEI983170 FUM983165:FUM983170 FKQ983165:FKQ983170 FAU983165:FAU983170 EQY983165:EQY983170 EHC983165:EHC983170 DXG983165:DXG983170 DNK983165:DNK983170 DDO983165:DDO983170 CTS983165:CTS983170 CJW983165:CJW983170 CAA983165:CAA983170 BQE983165:BQE983170 BGI983165:BGI983170 AWM983165:AWM983170 AMQ983165:AMQ983170 ACU983165:ACU983170 SY983165:SY983170 JC983165:JC983170 D983165:E983170 WVO917629:WVO917634 WLS917629:WLS917634 WBW917629:WBW917634 VSA917629:VSA917634 VIE917629:VIE917634 UYI917629:UYI917634 UOM917629:UOM917634 UEQ917629:UEQ917634 TUU917629:TUU917634 TKY917629:TKY917634 TBC917629:TBC917634 SRG917629:SRG917634 SHK917629:SHK917634 RXO917629:RXO917634 RNS917629:RNS917634 RDW917629:RDW917634 QUA917629:QUA917634 QKE917629:QKE917634 QAI917629:QAI917634 PQM917629:PQM917634 PGQ917629:PGQ917634 OWU917629:OWU917634 OMY917629:OMY917634 ODC917629:ODC917634 NTG917629:NTG917634 NJK917629:NJK917634 MZO917629:MZO917634 MPS917629:MPS917634 MFW917629:MFW917634 LWA917629:LWA917634 LME917629:LME917634 LCI917629:LCI917634 KSM917629:KSM917634 KIQ917629:KIQ917634 JYU917629:JYU917634 JOY917629:JOY917634 JFC917629:JFC917634 IVG917629:IVG917634 ILK917629:ILK917634 IBO917629:IBO917634 HRS917629:HRS917634 HHW917629:HHW917634 GYA917629:GYA917634 GOE917629:GOE917634 GEI917629:GEI917634 FUM917629:FUM917634 FKQ917629:FKQ917634 FAU917629:FAU917634 EQY917629:EQY917634 EHC917629:EHC917634 DXG917629:DXG917634 DNK917629:DNK917634 DDO917629:DDO917634 CTS917629:CTS917634 CJW917629:CJW917634 CAA917629:CAA917634 BQE917629:BQE917634 BGI917629:BGI917634 AWM917629:AWM917634 AMQ917629:AMQ917634 ACU917629:ACU917634 SY917629:SY917634 JC917629:JC917634 D917629:E917634 WVO852093:WVO852098 WLS852093:WLS852098 WBW852093:WBW852098 VSA852093:VSA852098 VIE852093:VIE852098 UYI852093:UYI852098 UOM852093:UOM852098 UEQ852093:UEQ852098 TUU852093:TUU852098 TKY852093:TKY852098 TBC852093:TBC852098 SRG852093:SRG852098 SHK852093:SHK852098 RXO852093:RXO852098 RNS852093:RNS852098 RDW852093:RDW852098 QUA852093:QUA852098 QKE852093:QKE852098 QAI852093:QAI852098 PQM852093:PQM852098 PGQ852093:PGQ852098 OWU852093:OWU852098 OMY852093:OMY852098 ODC852093:ODC852098 NTG852093:NTG852098 NJK852093:NJK852098 MZO852093:MZO852098 MPS852093:MPS852098 MFW852093:MFW852098 LWA852093:LWA852098 LME852093:LME852098 LCI852093:LCI852098 KSM852093:KSM852098 KIQ852093:KIQ852098 JYU852093:JYU852098 JOY852093:JOY852098 JFC852093:JFC852098 IVG852093:IVG852098 ILK852093:ILK852098 IBO852093:IBO852098 HRS852093:HRS852098 HHW852093:HHW852098 GYA852093:GYA852098 GOE852093:GOE852098 GEI852093:GEI852098 FUM852093:FUM852098 FKQ852093:FKQ852098 FAU852093:FAU852098 EQY852093:EQY852098 EHC852093:EHC852098 DXG852093:DXG852098 DNK852093:DNK852098 DDO852093:DDO852098 CTS852093:CTS852098 CJW852093:CJW852098 CAA852093:CAA852098 BQE852093:BQE852098 BGI852093:BGI852098 AWM852093:AWM852098 AMQ852093:AMQ852098 ACU852093:ACU852098 SY852093:SY852098 JC852093:JC852098 D852093:E852098 WVO786557:WVO786562 WLS786557:WLS786562 WBW786557:WBW786562 VSA786557:VSA786562 VIE786557:VIE786562 UYI786557:UYI786562 UOM786557:UOM786562 UEQ786557:UEQ786562 TUU786557:TUU786562 TKY786557:TKY786562 TBC786557:TBC786562 SRG786557:SRG786562 SHK786557:SHK786562 RXO786557:RXO786562 RNS786557:RNS786562 RDW786557:RDW786562 QUA786557:QUA786562 QKE786557:QKE786562 QAI786557:QAI786562 PQM786557:PQM786562 PGQ786557:PGQ786562 OWU786557:OWU786562 OMY786557:OMY786562 ODC786557:ODC786562 NTG786557:NTG786562 NJK786557:NJK786562 MZO786557:MZO786562 MPS786557:MPS786562 MFW786557:MFW786562 LWA786557:LWA786562 LME786557:LME786562 LCI786557:LCI786562 KSM786557:KSM786562 KIQ786557:KIQ786562 JYU786557:JYU786562 JOY786557:JOY786562 JFC786557:JFC786562 IVG786557:IVG786562 ILK786557:ILK786562 IBO786557:IBO786562 HRS786557:HRS786562 HHW786557:HHW786562 GYA786557:GYA786562 GOE786557:GOE786562 GEI786557:GEI786562 FUM786557:FUM786562 FKQ786557:FKQ786562 FAU786557:FAU786562 EQY786557:EQY786562 EHC786557:EHC786562 DXG786557:DXG786562 DNK786557:DNK786562 DDO786557:DDO786562 CTS786557:CTS786562 CJW786557:CJW786562 CAA786557:CAA786562 BQE786557:BQE786562 BGI786557:BGI786562 AWM786557:AWM786562 AMQ786557:AMQ786562 ACU786557:ACU786562 SY786557:SY786562 JC786557:JC786562 D786557:E786562 WVO721021:WVO721026 WLS721021:WLS721026 WBW721021:WBW721026 VSA721021:VSA721026 VIE721021:VIE721026 UYI721021:UYI721026 UOM721021:UOM721026 UEQ721021:UEQ721026 TUU721021:TUU721026 TKY721021:TKY721026 TBC721021:TBC721026 SRG721021:SRG721026 SHK721021:SHK721026 RXO721021:RXO721026 RNS721021:RNS721026 RDW721021:RDW721026 QUA721021:QUA721026 QKE721021:QKE721026 QAI721021:QAI721026 PQM721021:PQM721026 PGQ721021:PGQ721026 OWU721021:OWU721026 OMY721021:OMY721026 ODC721021:ODC721026 NTG721021:NTG721026 NJK721021:NJK721026 MZO721021:MZO721026 MPS721021:MPS721026 MFW721021:MFW721026 LWA721021:LWA721026 LME721021:LME721026 LCI721021:LCI721026 KSM721021:KSM721026 KIQ721021:KIQ721026 JYU721021:JYU721026 JOY721021:JOY721026 JFC721021:JFC721026 IVG721021:IVG721026 ILK721021:ILK721026 IBO721021:IBO721026 HRS721021:HRS721026 HHW721021:HHW721026 GYA721021:GYA721026 GOE721021:GOE721026 GEI721021:GEI721026 FUM721021:FUM721026 FKQ721021:FKQ721026 FAU721021:FAU721026 EQY721021:EQY721026 EHC721021:EHC721026 DXG721021:DXG721026 DNK721021:DNK721026 DDO721021:DDO721026 CTS721021:CTS721026 CJW721021:CJW721026 CAA721021:CAA721026 BQE721021:BQE721026 BGI721021:BGI721026 AWM721021:AWM721026 AMQ721021:AMQ721026 ACU721021:ACU721026 SY721021:SY721026 JC721021:JC721026 D721021:E721026 WVO655485:WVO655490 WLS655485:WLS655490 WBW655485:WBW655490 VSA655485:VSA655490 VIE655485:VIE655490 UYI655485:UYI655490 UOM655485:UOM655490 UEQ655485:UEQ655490 TUU655485:TUU655490 TKY655485:TKY655490 TBC655485:TBC655490 SRG655485:SRG655490 SHK655485:SHK655490 RXO655485:RXO655490 RNS655485:RNS655490 RDW655485:RDW655490 QUA655485:QUA655490 QKE655485:QKE655490 QAI655485:QAI655490 PQM655485:PQM655490 PGQ655485:PGQ655490 OWU655485:OWU655490 OMY655485:OMY655490 ODC655485:ODC655490 NTG655485:NTG655490 NJK655485:NJK655490 MZO655485:MZO655490 MPS655485:MPS655490 MFW655485:MFW655490 LWA655485:LWA655490 LME655485:LME655490 LCI655485:LCI655490 KSM655485:KSM655490 KIQ655485:KIQ655490 JYU655485:JYU655490 JOY655485:JOY655490 JFC655485:JFC655490 IVG655485:IVG655490 ILK655485:ILK655490 IBO655485:IBO655490 HRS655485:HRS655490 HHW655485:HHW655490 GYA655485:GYA655490 GOE655485:GOE655490 GEI655485:GEI655490 FUM655485:FUM655490 FKQ655485:FKQ655490 FAU655485:FAU655490 EQY655485:EQY655490 EHC655485:EHC655490 DXG655485:DXG655490 DNK655485:DNK655490 DDO655485:DDO655490 CTS655485:CTS655490 CJW655485:CJW655490 CAA655485:CAA655490 BQE655485:BQE655490 BGI655485:BGI655490 AWM655485:AWM655490 AMQ655485:AMQ655490 ACU655485:ACU655490 SY655485:SY655490 JC655485:JC655490 D655485:E655490 WVO589949:WVO589954 WLS589949:WLS589954 WBW589949:WBW589954 VSA589949:VSA589954 VIE589949:VIE589954 UYI589949:UYI589954 UOM589949:UOM589954 UEQ589949:UEQ589954 TUU589949:TUU589954 TKY589949:TKY589954 TBC589949:TBC589954 SRG589949:SRG589954 SHK589949:SHK589954 RXO589949:RXO589954 RNS589949:RNS589954 RDW589949:RDW589954 QUA589949:QUA589954 QKE589949:QKE589954 QAI589949:QAI589954 PQM589949:PQM589954 PGQ589949:PGQ589954 OWU589949:OWU589954 OMY589949:OMY589954 ODC589949:ODC589954 NTG589949:NTG589954 NJK589949:NJK589954 MZO589949:MZO589954 MPS589949:MPS589954 MFW589949:MFW589954 LWA589949:LWA589954 LME589949:LME589954 LCI589949:LCI589954 KSM589949:KSM589954 KIQ589949:KIQ589954 JYU589949:JYU589954 JOY589949:JOY589954 JFC589949:JFC589954 IVG589949:IVG589954 ILK589949:ILK589954 IBO589949:IBO589954 HRS589949:HRS589954 HHW589949:HHW589954 GYA589949:GYA589954 GOE589949:GOE589954 GEI589949:GEI589954 FUM589949:FUM589954 FKQ589949:FKQ589954 FAU589949:FAU589954 EQY589949:EQY589954 EHC589949:EHC589954 DXG589949:DXG589954 DNK589949:DNK589954 DDO589949:DDO589954 CTS589949:CTS589954 CJW589949:CJW589954 CAA589949:CAA589954 BQE589949:BQE589954 BGI589949:BGI589954 AWM589949:AWM589954 AMQ589949:AMQ589954 ACU589949:ACU589954 SY589949:SY589954 JC589949:JC589954 D589949:E589954 WVO524413:WVO524418 WLS524413:WLS524418 WBW524413:WBW524418 VSA524413:VSA524418 VIE524413:VIE524418 UYI524413:UYI524418 UOM524413:UOM524418 UEQ524413:UEQ524418 TUU524413:TUU524418 TKY524413:TKY524418 TBC524413:TBC524418 SRG524413:SRG524418 SHK524413:SHK524418 RXO524413:RXO524418 RNS524413:RNS524418 RDW524413:RDW524418 QUA524413:QUA524418 QKE524413:QKE524418 QAI524413:QAI524418 PQM524413:PQM524418 PGQ524413:PGQ524418 OWU524413:OWU524418 OMY524413:OMY524418 ODC524413:ODC524418 NTG524413:NTG524418 NJK524413:NJK524418 MZO524413:MZO524418 MPS524413:MPS524418 MFW524413:MFW524418 LWA524413:LWA524418 LME524413:LME524418 LCI524413:LCI524418 KSM524413:KSM524418 KIQ524413:KIQ524418 JYU524413:JYU524418 JOY524413:JOY524418 JFC524413:JFC524418 IVG524413:IVG524418 ILK524413:ILK524418 IBO524413:IBO524418 HRS524413:HRS524418 HHW524413:HHW524418 GYA524413:GYA524418 GOE524413:GOE524418 GEI524413:GEI524418 FUM524413:FUM524418 FKQ524413:FKQ524418 FAU524413:FAU524418 EQY524413:EQY524418 EHC524413:EHC524418 DXG524413:DXG524418 DNK524413:DNK524418 DDO524413:DDO524418 CTS524413:CTS524418 CJW524413:CJW524418 CAA524413:CAA524418 BQE524413:BQE524418 BGI524413:BGI524418 AWM524413:AWM524418 AMQ524413:AMQ524418 ACU524413:ACU524418 SY524413:SY524418 JC524413:JC524418 D524413:E524418 WVO458877:WVO458882 WLS458877:WLS458882 WBW458877:WBW458882 VSA458877:VSA458882 VIE458877:VIE458882 UYI458877:UYI458882 UOM458877:UOM458882 UEQ458877:UEQ458882 TUU458877:TUU458882 TKY458877:TKY458882 TBC458877:TBC458882 SRG458877:SRG458882 SHK458877:SHK458882 RXO458877:RXO458882 RNS458877:RNS458882 RDW458877:RDW458882 QUA458877:QUA458882 QKE458877:QKE458882 QAI458877:QAI458882 PQM458877:PQM458882 PGQ458877:PGQ458882 OWU458877:OWU458882 OMY458877:OMY458882 ODC458877:ODC458882 NTG458877:NTG458882 NJK458877:NJK458882 MZO458877:MZO458882 MPS458877:MPS458882 MFW458877:MFW458882 LWA458877:LWA458882 LME458877:LME458882 LCI458877:LCI458882 KSM458877:KSM458882 KIQ458877:KIQ458882 JYU458877:JYU458882 JOY458877:JOY458882 JFC458877:JFC458882 IVG458877:IVG458882 ILK458877:ILK458882 IBO458877:IBO458882 HRS458877:HRS458882 HHW458877:HHW458882 GYA458877:GYA458882 GOE458877:GOE458882 GEI458877:GEI458882 FUM458877:FUM458882 FKQ458877:FKQ458882 FAU458877:FAU458882 EQY458877:EQY458882 EHC458877:EHC458882 DXG458877:DXG458882 DNK458877:DNK458882 DDO458877:DDO458882 CTS458877:CTS458882 CJW458877:CJW458882 CAA458877:CAA458882 BQE458877:BQE458882 BGI458877:BGI458882 AWM458877:AWM458882 AMQ458877:AMQ458882 ACU458877:ACU458882 SY458877:SY458882 JC458877:JC458882 D458877:E458882 WVO393341:WVO393346 WLS393341:WLS393346 WBW393341:WBW393346 VSA393341:VSA393346 VIE393341:VIE393346 UYI393341:UYI393346 UOM393341:UOM393346 UEQ393341:UEQ393346 TUU393341:TUU393346 TKY393341:TKY393346 TBC393341:TBC393346 SRG393341:SRG393346 SHK393341:SHK393346 RXO393341:RXO393346 RNS393341:RNS393346 RDW393341:RDW393346 QUA393341:QUA393346 QKE393341:QKE393346 QAI393341:QAI393346 PQM393341:PQM393346 PGQ393341:PGQ393346 OWU393341:OWU393346 OMY393341:OMY393346 ODC393341:ODC393346 NTG393341:NTG393346 NJK393341:NJK393346 MZO393341:MZO393346 MPS393341:MPS393346 MFW393341:MFW393346 LWA393341:LWA393346 LME393341:LME393346 LCI393341:LCI393346 KSM393341:KSM393346 KIQ393341:KIQ393346 JYU393341:JYU393346 JOY393341:JOY393346 JFC393341:JFC393346 IVG393341:IVG393346 ILK393341:ILK393346 IBO393341:IBO393346 HRS393341:HRS393346 HHW393341:HHW393346 GYA393341:GYA393346 GOE393341:GOE393346 GEI393341:GEI393346 FUM393341:FUM393346 FKQ393341:FKQ393346 FAU393341:FAU393346 EQY393341:EQY393346 EHC393341:EHC393346 DXG393341:DXG393346 DNK393341:DNK393346 DDO393341:DDO393346 CTS393341:CTS393346 CJW393341:CJW393346 CAA393341:CAA393346 BQE393341:BQE393346 BGI393341:BGI393346 AWM393341:AWM393346 AMQ393341:AMQ393346 ACU393341:ACU393346 SY393341:SY393346 JC393341:JC393346 D393341:E393346 WVO327805:WVO327810 WLS327805:WLS327810 WBW327805:WBW327810 VSA327805:VSA327810 VIE327805:VIE327810 UYI327805:UYI327810 UOM327805:UOM327810 UEQ327805:UEQ327810 TUU327805:TUU327810 TKY327805:TKY327810 TBC327805:TBC327810 SRG327805:SRG327810 SHK327805:SHK327810 RXO327805:RXO327810 RNS327805:RNS327810 RDW327805:RDW327810 QUA327805:QUA327810 QKE327805:QKE327810 QAI327805:QAI327810 PQM327805:PQM327810 PGQ327805:PGQ327810 OWU327805:OWU327810 OMY327805:OMY327810 ODC327805:ODC327810 NTG327805:NTG327810 NJK327805:NJK327810 MZO327805:MZO327810 MPS327805:MPS327810 MFW327805:MFW327810 LWA327805:LWA327810 LME327805:LME327810 LCI327805:LCI327810 KSM327805:KSM327810 KIQ327805:KIQ327810 JYU327805:JYU327810 JOY327805:JOY327810 JFC327805:JFC327810 IVG327805:IVG327810 ILK327805:ILK327810 IBO327805:IBO327810 HRS327805:HRS327810 HHW327805:HHW327810 GYA327805:GYA327810 GOE327805:GOE327810 GEI327805:GEI327810 FUM327805:FUM327810 FKQ327805:FKQ327810 FAU327805:FAU327810 EQY327805:EQY327810 EHC327805:EHC327810 DXG327805:DXG327810 DNK327805:DNK327810 DDO327805:DDO327810 CTS327805:CTS327810 CJW327805:CJW327810 CAA327805:CAA327810 BQE327805:BQE327810 BGI327805:BGI327810 AWM327805:AWM327810 AMQ327805:AMQ327810 ACU327805:ACU327810 SY327805:SY327810 JC327805:JC327810 D327805:E327810 WVO262269:WVO262274 WLS262269:WLS262274 WBW262269:WBW262274 VSA262269:VSA262274 VIE262269:VIE262274 UYI262269:UYI262274 UOM262269:UOM262274 UEQ262269:UEQ262274 TUU262269:TUU262274 TKY262269:TKY262274 TBC262269:TBC262274 SRG262269:SRG262274 SHK262269:SHK262274 RXO262269:RXO262274 RNS262269:RNS262274 RDW262269:RDW262274 QUA262269:QUA262274 QKE262269:QKE262274 QAI262269:QAI262274 PQM262269:PQM262274 PGQ262269:PGQ262274 OWU262269:OWU262274 OMY262269:OMY262274 ODC262269:ODC262274 NTG262269:NTG262274 NJK262269:NJK262274 MZO262269:MZO262274 MPS262269:MPS262274 MFW262269:MFW262274 LWA262269:LWA262274 LME262269:LME262274 LCI262269:LCI262274 KSM262269:KSM262274 KIQ262269:KIQ262274 JYU262269:JYU262274 JOY262269:JOY262274 JFC262269:JFC262274 IVG262269:IVG262274 ILK262269:ILK262274 IBO262269:IBO262274 HRS262269:HRS262274 HHW262269:HHW262274 GYA262269:GYA262274 GOE262269:GOE262274 GEI262269:GEI262274 FUM262269:FUM262274 FKQ262269:FKQ262274 FAU262269:FAU262274 EQY262269:EQY262274 EHC262269:EHC262274 DXG262269:DXG262274 DNK262269:DNK262274 DDO262269:DDO262274 CTS262269:CTS262274 CJW262269:CJW262274 CAA262269:CAA262274 BQE262269:BQE262274 BGI262269:BGI262274 AWM262269:AWM262274 AMQ262269:AMQ262274 ACU262269:ACU262274 SY262269:SY262274 JC262269:JC262274 D262269:E262274 WVO196733:WVO196738 WLS196733:WLS196738 WBW196733:WBW196738 VSA196733:VSA196738 VIE196733:VIE196738 UYI196733:UYI196738 UOM196733:UOM196738 UEQ196733:UEQ196738 TUU196733:TUU196738 TKY196733:TKY196738 TBC196733:TBC196738 SRG196733:SRG196738 SHK196733:SHK196738 RXO196733:RXO196738 RNS196733:RNS196738 RDW196733:RDW196738 QUA196733:QUA196738 QKE196733:QKE196738 QAI196733:QAI196738 PQM196733:PQM196738 PGQ196733:PGQ196738 OWU196733:OWU196738 OMY196733:OMY196738 ODC196733:ODC196738 NTG196733:NTG196738 NJK196733:NJK196738 MZO196733:MZO196738 MPS196733:MPS196738 MFW196733:MFW196738 LWA196733:LWA196738 LME196733:LME196738 LCI196733:LCI196738 KSM196733:KSM196738 KIQ196733:KIQ196738 JYU196733:JYU196738 JOY196733:JOY196738 JFC196733:JFC196738 IVG196733:IVG196738 ILK196733:ILK196738 IBO196733:IBO196738 HRS196733:HRS196738 HHW196733:HHW196738 GYA196733:GYA196738 GOE196733:GOE196738 GEI196733:GEI196738 FUM196733:FUM196738 FKQ196733:FKQ196738 FAU196733:FAU196738 EQY196733:EQY196738 EHC196733:EHC196738 DXG196733:DXG196738 DNK196733:DNK196738 DDO196733:DDO196738 CTS196733:CTS196738 CJW196733:CJW196738 CAA196733:CAA196738 BQE196733:BQE196738 BGI196733:BGI196738 AWM196733:AWM196738 AMQ196733:AMQ196738 ACU196733:ACU196738 SY196733:SY196738 JC196733:JC196738 D196733:E196738 WVO131197:WVO131202 WLS131197:WLS131202 WBW131197:WBW131202 VSA131197:VSA131202 VIE131197:VIE131202 UYI131197:UYI131202 UOM131197:UOM131202 UEQ131197:UEQ131202 TUU131197:TUU131202 TKY131197:TKY131202 TBC131197:TBC131202 SRG131197:SRG131202 SHK131197:SHK131202 RXO131197:RXO131202 RNS131197:RNS131202 RDW131197:RDW131202 QUA131197:QUA131202 QKE131197:QKE131202 QAI131197:QAI131202 PQM131197:PQM131202 PGQ131197:PGQ131202 OWU131197:OWU131202 OMY131197:OMY131202 ODC131197:ODC131202 NTG131197:NTG131202 NJK131197:NJK131202 MZO131197:MZO131202 MPS131197:MPS131202 MFW131197:MFW131202 LWA131197:LWA131202 LME131197:LME131202 LCI131197:LCI131202 KSM131197:KSM131202 KIQ131197:KIQ131202 JYU131197:JYU131202 JOY131197:JOY131202 JFC131197:JFC131202 IVG131197:IVG131202 ILK131197:ILK131202 IBO131197:IBO131202 HRS131197:HRS131202 HHW131197:HHW131202 GYA131197:GYA131202 GOE131197:GOE131202 GEI131197:GEI131202 FUM131197:FUM131202 FKQ131197:FKQ131202 FAU131197:FAU131202 EQY131197:EQY131202 EHC131197:EHC131202 DXG131197:DXG131202 DNK131197:DNK131202 DDO131197:DDO131202 CTS131197:CTS131202 CJW131197:CJW131202 CAA131197:CAA131202 BQE131197:BQE131202 BGI131197:BGI131202 AWM131197:AWM131202 AMQ131197:AMQ131202 ACU131197:ACU131202 SY131197:SY131202 JC131197:JC131202 D131197:E131202 WVO65661:WVO65666 WLS65661:WLS65666 WBW65661:WBW65666 VSA65661:VSA65666 VIE65661:VIE65666 UYI65661:UYI65666 UOM65661:UOM65666 UEQ65661:UEQ65666 TUU65661:TUU65666 TKY65661:TKY65666 TBC65661:TBC65666 SRG65661:SRG65666 SHK65661:SHK65666 RXO65661:RXO65666 RNS65661:RNS65666 RDW65661:RDW65666 QUA65661:QUA65666 QKE65661:QKE65666 QAI65661:QAI65666 PQM65661:PQM65666 PGQ65661:PGQ65666 OWU65661:OWU65666 OMY65661:OMY65666 ODC65661:ODC65666 NTG65661:NTG65666 NJK65661:NJK65666 MZO65661:MZO65666 MPS65661:MPS65666 MFW65661:MFW65666 LWA65661:LWA65666 LME65661:LME65666 LCI65661:LCI65666 KSM65661:KSM65666 KIQ65661:KIQ65666 JYU65661:JYU65666 JOY65661:JOY65666 JFC65661:JFC65666 IVG65661:IVG65666 ILK65661:ILK65666 IBO65661:IBO65666 HRS65661:HRS65666 HHW65661:HHW65666 GYA65661:GYA65666 GOE65661:GOE65666 GEI65661:GEI65666 FUM65661:FUM65666 FKQ65661:FKQ65666 FAU65661:FAU65666 EQY65661:EQY65666 EHC65661:EHC65666 DXG65661:DXG65666 DNK65661:DNK65666 DDO65661:DDO65666 CTS65661:CTS65666 CJW65661:CJW65666 CAA65661:CAA65666 BQE65661:BQE65666 BGI65661:BGI65666 AWM65661:AWM65666 AMQ65661:AMQ65666 ACU65661:ACU65666 SY65661:SY65666 JC65661:JC65666 D65661:E65666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JC196:JC202 WVO34:WVO40 WLS34:WLS40 WBW34:WBW40 VSA34:VSA40 VIE34:VIE40 UYI34:UYI40 UOM34:UOM40 UEQ34:UEQ40 TUU34:TUU40 TKY34:TKY40 TBC34:TBC40 SRG34:SRG40 SHK34:SHK40 RXO34:RXO40 RNS34:RNS40 RDW34:RDW40 QUA34:QUA40 QKE34:QKE40 QAI34:QAI40 PQM34:PQM40 PGQ34:PGQ40 OWU34:OWU40 OMY34:OMY40 ODC34:ODC40 NTG34:NTG40 NJK34:NJK40 MZO34:MZO40 MPS34:MPS40 MFW34:MFW40 LWA34:LWA40 LME34:LME40 LCI34:LCI40 KSM34:KSM40 KIQ34:KIQ40 JYU34:JYU40 JOY34:JOY40 JFC34:JFC40 IVG34:IVG40 ILK34:ILK40 IBO34:IBO40 HRS34:HRS40 HHW34:HHW40 GYA34:GYA40 GOE34:GOE40 GEI34:GEI40 FUM34:FUM40 FKQ34:FKQ40 FAU34:FAU40 EQY34:EQY40 EHC34:EHC40 DXG34:DXG40 DNK34:DNK40 DDO34:DDO40 CTS34:CTS40 CJW34:CJW40 CAA34:CAA40 BQE34:BQE40 BGI34:BGI40 AWM34:AWM40 AMQ34:AMQ40 ACU34:ACU40 SY34:SY40 JC34:JC40 WVO25:WVO31 WLS25:WLS31 WBW25:WBW31 VSA25:VSA31 VIE25:VIE31 UYI25:UYI31 UOM25:UOM31 UEQ25:UEQ31 TUU25:TUU31 TKY25:TKY31 TBC25:TBC31 SRG25:SRG31 SHK25:SHK31 RXO25:RXO31 RNS25:RNS31 RDW25:RDW31 QUA25:QUA31 QKE25:QKE31 QAI25:QAI31 PQM25:PQM31 PGQ25:PGQ31 OWU25:OWU31 OMY25:OMY31 ODC25:ODC31 NTG25:NTG31 NJK25:NJK31 MZO25:MZO31 MPS25:MPS31 MFW25:MFW31 LWA25:LWA31 LME25:LME31 LCI25:LCI31 KSM25:KSM31 KIQ25:KIQ31 JYU25:JYU31 JOY25:JOY31 JFC25:JFC31 IVG25:IVG31 ILK25:ILK31 IBO25:IBO31 HRS25:HRS31 HHW25:HHW31 GYA25:GYA31 GOE25:GOE31 GEI25:GEI31 FUM25:FUM31 FKQ25:FKQ31 FAU25:FAU31 EQY25:EQY31 EHC25:EHC31 DXG25:DXG31 DNK25:DNK31 DDO25:DDO31 CTS25:CTS31 CJW25:CJW31 CAA25:CAA31 BQE25:BQE31 BGI25:BGI31 AWM25:AWM31 AMQ25:AMQ31 ACU25:ACU31 SY25:SY31 JC25:JC31 WVO43:WVO49 WLS43:WLS49 WBW43:WBW49 VSA43:VSA49 VIE43:VIE49 UYI43:UYI49 UOM43:UOM49 UEQ43:UEQ49 TUU43:TUU49 TKY43:TKY49 TBC43:TBC49 SRG43:SRG49 SHK43:SHK49 RXO43:RXO49 RNS43:RNS49 RDW43:RDW49 QUA43:QUA49 QKE43:QKE49 QAI43:QAI49 PQM43:PQM49 PGQ43:PGQ49 OWU43:OWU49 OMY43:OMY49 ODC43:ODC49 NTG43:NTG49 NJK43:NJK49 MZO43:MZO49 MPS43:MPS49 MFW43:MFW49 LWA43:LWA49 LME43:LME49 LCI43:LCI49 KSM43:KSM49 KIQ43:KIQ49 JYU43:JYU49 JOY43:JOY49 JFC43:JFC49 IVG43:IVG49 ILK43:ILK49 IBO43:IBO49 HRS43:HRS49 HHW43:HHW49 GYA43:GYA49 GOE43:GOE49 GEI43:GEI49 FUM43:FUM49 FKQ43:FKQ49 FAU43:FAU49 EQY43:EQY49 EHC43:EHC49 DXG43:DXG49 DNK43:DNK49 DDO43:DDO49 CTS43:CTS49 CJW43:CJW49 CAA43:CAA49 BQE43:BQE49 BGI43:BGI49 AWM43:AWM49 AMQ43:AMQ49 ACU43:ACU49 SY43:SY49 JC43:JC49 WVO52:WVO58 WLS52:WLS58 WBW52:WBW58 VSA52:VSA58 VIE52:VIE58 UYI52:UYI58 UOM52:UOM58 UEQ52:UEQ58 TUU52:TUU58 TKY52:TKY58 TBC52:TBC58 SRG52:SRG58 SHK52:SHK58 RXO52:RXO58 RNS52:RNS58 RDW52:RDW58 QUA52:QUA58 QKE52:QKE58 QAI52:QAI58 PQM52:PQM58 PGQ52:PGQ58 OWU52:OWU58 OMY52:OMY58 ODC52:ODC58 NTG52:NTG58 NJK52:NJK58 MZO52:MZO58 MPS52:MPS58 MFW52:MFW58 LWA52:LWA58 LME52:LME58 LCI52:LCI58 KSM52:KSM58 KIQ52:KIQ58 JYU52:JYU58 JOY52:JOY58 JFC52:JFC58 IVG52:IVG58 ILK52:ILK58 IBO52:IBO58 HRS52:HRS58 HHW52:HHW58 GYA52:GYA58 GOE52:GOE58 GEI52:GEI58 FUM52:FUM58 FKQ52:FKQ58 FAU52:FAU58 EQY52:EQY58 EHC52:EHC58 DXG52:DXG58 DNK52:DNK58 DDO52:DDO58 CTS52:CTS58 CJW52:CJW58 CAA52:CAA58 BQE52:BQE58 BGI52:BGI58 AWM52:AWM58 AMQ52:AMQ58 ACU52:ACU58 SY52:SY58 JC52:JC58 WVO61:WVO67 WLS61:WLS67 WBW61:WBW67 VSA61:VSA67 VIE61:VIE67 UYI61:UYI67 UOM61:UOM67 UEQ61:UEQ67 TUU61:TUU67 TKY61:TKY67 TBC61:TBC67 SRG61:SRG67 SHK61:SHK67 RXO61:RXO67 RNS61:RNS67 RDW61:RDW67 QUA61:QUA67 QKE61:QKE67 QAI61:QAI67 PQM61:PQM67 PGQ61:PGQ67 OWU61:OWU67 OMY61:OMY67 ODC61:ODC67 NTG61:NTG67 NJK61:NJK67 MZO61:MZO67 MPS61:MPS67 MFW61:MFW67 LWA61:LWA67 LME61:LME67 LCI61:LCI67 KSM61:KSM67 KIQ61:KIQ67 JYU61:JYU67 JOY61:JOY67 JFC61:JFC67 IVG61:IVG67 ILK61:ILK67 IBO61:IBO67 HRS61:HRS67 HHW61:HHW67 GYA61:GYA67 GOE61:GOE67 GEI61:GEI67 FUM61:FUM67 FKQ61:FKQ67 FAU61:FAU67 EQY61:EQY67 EHC61:EHC67 DXG61:DXG67 DNK61:DNK67 DDO61:DDO67 CTS61:CTS67 CJW61:CJW67 CAA61:CAA67 BQE61:BQE67 BGI61:BGI67 AWM61:AWM67 AMQ61:AMQ67 ACU61:ACU67 SY61:SY67 JC61:JC67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JC13:JC22 SY13:SY22 ACU13:ACU22 AMQ13:AMQ22 AWM13:AWM22 BGI13:BGI22 BQE13:BQE22 CAA13:CAA22 CJW13:CJW22 CTS13:CTS22 DDO13:DDO22 DNK13:DNK22 DXG13:DXG22 EHC13:EHC22 EQY13:EQY22 FAU13:FAU22 FKQ13:FKQ22 FUM13:FUM22 GEI13:GEI22 GOE13:GOE22 GYA13:GYA22 HHW13:HHW22 HRS13:HRS22 IBO13:IBO22 ILK13:ILK22 IVG13:IVG22 JFC13:JFC22 JOY13:JOY22 JYU13:JYU22 KIQ13:KIQ22 KSM13:KSM22 LCI13:LCI22 LME13:LME22 LWA13:LWA22 MFW13:MFW22 MPS13:MPS22 MZO13:MZO22 NJK13:NJK22 NTG13:NTG22 ODC13:ODC22 OMY13:OMY22 OWU13:OWU22 PGQ13:PGQ22 PQM13:PQM22 QAI13:QAI22 QKE13:QKE22 QUA13:QUA22 RDW13:RDW22 RNS13:RNS22 RXO13:RXO22 SHK13:SHK22 SRG13:SRG22 TBC13:TBC22 TKY13:TKY22 TUU13:TUU22 UEQ13:UEQ22 UOM13:UOM22 UYI13:UYI22 VIE13:VIE22 VSA13:VSA22 WBW13:WBW22 WLS13:WLS22 WVO13:WVO22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0" t="s">
        <v>0</v>
      </c>
      <c r="C1" s="1020"/>
      <c r="D1" s="1020"/>
      <c r="E1" s="1020"/>
      <c r="F1" s="1020"/>
      <c r="G1" s="1020"/>
      <c r="H1" s="1020"/>
      <c r="I1" s="1020"/>
      <c r="J1" s="1020"/>
      <c r="K1" s="1020"/>
      <c r="L1" s="1020"/>
      <c r="M1" s="1020"/>
      <c r="N1" s="1020"/>
      <c r="O1" s="1020"/>
      <c r="P1" s="1020"/>
      <c r="Q1" s="1020"/>
      <c r="R1" s="1020"/>
      <c r="S1" s="1020"/>
      <c r="T1" s="1020"/>
      <c r="U1" s="1020"/>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21" t="s">
        <v>3</v>
      </c>
      <c r="B4" s="1021"/>
      <c r="C4" s="1021"/>
      <c r="D4" s="1021"/>
      <c r="E4" s="1021"/>
      <c r="F4" s="1021"/>
      <c r="G4" s="1021"/>
      <c r="H4" s="1021"/>
      <c r="I4" s="1021"/>
      <c r="J4" s="1021"/>
      <c r="K4" s="1021"/>
      <c r="L4" s="1021"/>
      <c r="M4" s="1021"/>
      <c r="N4" s="1021"/>
      <c r="O4" s="1021"/>
      <c r="P4" s="1021"/>
      <c r="Q4" s="1021"/>
      <c r="R4" s="1021"/>
      <c r="S4" s="1021"/>
      <c r="T4" s="1021"/>
      <c r="U4" s="1021"/>
      <c r="V4" s="1021"/>
      <c r="W4" s="1021"/>
      <c r="X4" s="1021"/>
      <c r="Y4" s="1021"/>
      <c r="Z4" s="1021"/>
      <c r="AA4" s="1021"/>
      <c r="AB4" s="1021"/>
      <c r="AC4" s="1021"/>
      <c r="AD4" s="1021"/>
      <c r="AE4" s="1021"/>
      <c r="AF4" s="1021"/>
      <c r="AG4" s="1021"/>
      <c r="AH4" s="1021"/>
      <c r="AI4" s="1021"/>
      <c r="AJ4" s="1021"/>
      <c r="AK4" s="1021"/>
      <c r="AL4" s="1021"/>
      <c r="AM4" s="1021"/>
      <c r="AN4" s="1021"/>
      <c r="AO4" s="1021"/>
      <c r="AP4" s="1021"/>
      <c r="AQ4" s="1021"/>
      <c r="AR4" s="1021"/>
      <c r="AS4" s="1021"/>
      <c r="AT4" s="1021"/>
      <c r="AU4" s="1021"/>
      <c r="AV4" s="1021"/>
      <c r="AW4" s="1021"/>
      <c r="AX4" s="1021"/>
      <c r="AY4" s="1021"/>
      <c r="AZ4" s="1021"/>
      <c r="BA4" s="1021"/>
      <c r="BB4" s="1021"/>
      <c r="BC4" s="1021"/>
      <c r="BD4" s="1021"/>
    </row>
    <row r="5" spans="1:150" s="205" customFormat="1" ht="72.75" customHeight="1" thickBot="1" x14ac:dyDescent="0.3">
      <c r="A5" s="1021" t="s">
        <v>4</v>
      </c>
      <c r="B5" s="1021"/>
      <c r="C5" s="1021"/>
      <c r="D5" s="1021"/>
      <c r="E5" s="1021"/>
      <c r="F5" s="1021"/>
      <c r="G5" s="1021"/>
      <c r="H5" s="1021"/>
      <c r="I5" s="1021"/>
      <c r="J5" s="1021"/>
      <c r="K5" s="1021"/>
      <c r="L5" s="1021"/>
      <c r="M5" s="1021"/>
      <c r="N5" s="1021"/>
      <c r="O5" s="1021"/>
      <c r="P5" s="1021"/>
      <c r="Q5" s="1021"/>
      <c r="R5" s="1021"/>
      <c r="S5" s="1021"/>
      <c r="T5" s="1021"/>
      <c r="U5" s="1021"/>
      <c r="V5" s="1021"/>
      <c r="W5" s="1021"/>
      <c r="X5" s="1021"/>
      <c r="Y5" s="1021"/>
      <c r="Z5" s="1021"/>
      <c r="AA5" s="1021"/>
      <c r="AB5" s="1021"/>
      <c r="AC5" s="1021"/>
      <c r="AD5" s="1021"/>
      <c r="AE5" s="1021"/>
      <c r="AF5" s="1021"/>
      <c r="AG5" s="1021"/>
      <c r="AH5" s="1021"/>
      <c r="AI5" s="1021"/>
      <c r="AJ5" s="1021"/>
      <c r="AK5" s="1021"/>
      <c r="AL5" s="1021"/>
      <c r="AM5" s="1021"/>
      <c r="AN5" s="1021"/>
      <c r="AO5" s="1021"/>
      <c r="AP5" s="1021"/>
      <c r="AQ5" s="1021"/>
      <c r="AR5" s="1021"/>
      <c r="AS5" s="1021"/>
      <c r="AT5" s="1021"/>
      <c r="AU5" s="1021"/>
      <c r="AV5" s="1021"/>
      <c r="AW5" s="1021"/>
      <c r="AX5" s="1021"/>
      <c r="AY5" s="1021"/>
      <c r="AZ5" s="1021"/>
      <c r="BA5" s="1021"/>
      <c r="BB5" s="1021"/>
      <c r="BC5" s="1021"/>
      <c r="BD5" s="1021"/>
    </row>
    <row r="6" spans="1:150" s="205" customFormat="1" ht="27" customHeight="1" thickBot="1" x14ac:dyDescent="0.3">
      <c r="A6" s="1022" t="s">
        <v>5</v>
      </c>
      <c r="B6" s="1025" t="s">
        <v>6</v>
      </c>
      <c r="C6" s="1025" t="s">
        <v>7</v>
      </c>
      <c r="D6" s="1022" t="s">
        <v>8</v>
      </c>
      <c r="E6" s="1022" t="s">
        <v>9</v>
      </c>
      <c r="F6" s="1022" t="s">
        <v>10</v>
      </c>
      <c r="G6" s="1028" t="s">
        <v>11</v>
      </c>
      <c r="H6" s="1028" t="s">
        <v>12</v>
      </c>
      <c r="I6" s="1034" t="s">
        <v>13</v>
      </c>
      <c r="J6" s="1028" t="s">
        <v>14</v>
      </c>
      <c r="K6" s="1028" t="s">
        <v>15</v>
      </c>
      <c r="L6" s="1028" t="s">
        <v>16</v>
      </c>
      <c r="M6" s="1028" t="s">
        <v>17</v>
      </c>
      <c r="N6" s="1051" t="s">
        <v>18</v>
      </c>
      <c r="O6" s="1028" t="s">
        <v>19</v>
      </c>
      <c r="P6" s="1022" t="s">
        <v>20</v>
      </c>
      <c r="Q6" s="1022" t="s">
        <v>21</v>
      </c>
      <c r="R6" s="1028" t="s">
        <v>22</v>
      </c>
      <c r="S6" s="1031" t="s">
        <v>23</v>
      </c>
      <c r="T6" s="1051" t="s">
        <v>24</v>
      </c>
      <c r="U6" s="1054" t="s">
        <v>25</v>
      </c>
      <c r="V6" s="1028" t="s">
        <v>26</v>
      </c>
      <c r="W6" s="1028" t="s">
        <v>27</v>
      </c>
      <c r="X6" s="1043" t="s">
        <v>28</v>
      </c>
      <c r="Y6" s="1028" t="s">
        <v>29</v>
      </c>
      <c r="Z6" s="1043" t="s">
        <v>30</v>
      </c>
      <c r="AA6" s="1046" t="s">
        <v>31</v>
      </c>
      <c r="AB6" s="1046"/>
      <c r="AC6" s="1046"/>
      <c r="AD6" s="1046"/>
      <c r="AE6" s="1046"/>
      <c r="AF6" s="1046"/>
      <c r="AG6" s="1046"/>
      <c r="AH6" s="1046"/>
      <c r="AI6" s="1046"/>
      <c r="AJ6" s="1046"/>
      <c r="AK6" s="1046"/>
      <c r="AL6" s="1046"/>
      <c r="AM6" s="1046"/>
      <c r="AN6" s="1046"/>
      <c r="AO6" s="1046"/>
      <c r="AP6" s="1046"/>
      <c r="AQ6" s="1046"/>
      <c r="AR6" s="1046"/>
      <c r="AS6" s="1046"/>
      <c r="AT6" s="1046"/>
      <c r="AU6" s="1046"/>
      <c r="AV6" s="1046"/>
      <c r="AW6" s="1046"/>
      <c r="AX6" s="1046"/>
      <c r="AY6" s="1046"/>
      <c r="AZ6" s="1046"/>
      <c r="BA6" s="1046"/>
      <c r="BB6" s="1047"/>
      <c r="BC6" s="1048" t="s">
        <v>32</v>
      </c>
      <c r="BD6" s="1028"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3"/>
      <c r="B7" s="1026"/>
      <c r="C7" s="1026"/>
      <c r="D7" s="1026"/>
      <c r="E7" s="1023"/>
      <c r="F7" s="1023"/>
      <c r="G7" s="1029"/>
      <c r="H7" s="1029"/>
      <c r="I7" s="1035"/>
      <c r="J7" s="1029"/>
      <c r="K7" s="1029"/>
      <c r="L7" s="1029"/>
      <c r="M7" s="1029"/>
      <c r="N7" s="1052"/>
      <c r="O7" s="1029"/>
      <c r="P7" s="1023"/>
      <c r="Q7" s="1023"/>
      <c r="R7" s="1029"/>
      <c r="S7" s="1032"/>
      <c r="T7" s="1052"/>
      <c r="U7" s="1055"/>
      <c r="V7" s="1029"/>
      <c r="W7" s="1029"/>
      <c r="X7" s="1044"/>
      <c r="Y7" s="1029"/>
      <c r="Z7" s="1044"/>
      <c r="AA7" s="1037">
        <v>2016</v>
      </c>
      <c r="AB7" s="1037"/>
      <c r="AC7" s="1037"/>
      <c r="AD7" s="1037"/>
      <c r="AE7" s="1037"/>
      <c r="AF7" s="1037"/>
      <c r="AG7" s="1038"/>
      <c r="AH7" s="1039">
        <v>2017</v>
      </c>
      <c r="AI7" s="1037"/>
      <c r="AJ7" s="1037"/>
      <c r="AK7" s="1037"/>
      <c r="AL7" s="1037"/>
      <c r="AM7" s="1037"/>
      <c r="AN7" s="1038"/>
      <c r="AO7" s="1039">
        <v>2018</v>
      </c>
      <c r="AP7" s="1037"/>
      <c r="AQ7" s="1037"/>
      <c r="AR7" s="1037"/>
      <c r="AS7" s="1037"/>
      <c r="AT7" s="1037"/>
      <c r="AU7" s="1038"/>
      <c r="AV7" s="1039">
        <v>2019</v>
      </c>
      <c r="AW7" s="1037"/>
      <c r="AX7" s="1037"/>
      <c r="AY7" s="1037"/>
      <c r="AZ7" s="1037"/>
      <c r="BA7" s="1037"/>
      <c r="BB7" s="1038"/>
      <c r="BC7" s="1049"/>
      <c r="BD7" s="1029"/>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24"/>
      <c r="B8" s="1027"/>
      <c r="C8" s="1027"/>
      <c r="D8" s="1027"/>
      <c r="E8" s="1024"/>
      <c r="F8" s="1024"/>
      <c r="G8" s="1030"/>
      <c r="H8" s="1030"/>
      <c r="I8" s="1036"/>
      <c r="J8" s="1030"/>
      <c r="K8" s="1030"/>
      <c r="L8" s="1030"/>
      <c r="M8" s="1030"/>
      <c r="N8" s="1053"/>
      <c r="O8" s="1030"/>
      <c r="P8" s="1024"/>
      <c r="Q8" s="1024"/>
      <c r="R8" s="1030"/>
      <c r="S8" s="1033"/>
      <c r="T8" s="1053"/>
      <c r="U8" s="1056"/>
      <c r="V8" s="1029"/>
      <c r="W8" s="1030"/>
      <c r="X8" s="1045"/>
      <c r="Y8" s="1030"/>
      <c r="Z8" s="1045"/>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50"/>
      <c r="BD8" s="1030"/>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1782</v>
      </c>
      <c r="DX8" s="204" t="s">
        <v>1779</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1941</v>
      </c>
      <c r="ER8" s="821" t="s">
        <v>1942</v>
      </c>
      <c r="ES8" s="821" t="s">
        <v>1943</v>
      </c>
      <c r="ET8" s="823" t="s">
        <v>1944</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25" t="s">
        <v>65</v>
      </c>
      <c r="EN9" s="274" t="s">
        <v>1891</v>
      </c>
      <c r="EO9" s="275">
        <v>0</v>
      </c>
      <c r="EP9" s="276">
        <v>30</v>
      </c>
      <c r="EQ9" s="276">
        <v>0</v>
      </c>
      <c r="ER9" s="817">
        <v>0</v>
      </c>
      <c r="ES9" s="817">
        <v>0</v>
      </c>
      <c r="ET9" s="826">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25" t="s">
        <v>65</v>
      </c>
      <c r="EN10" s="274" t="s">
        <v>75</v>
      </c>
      <c r="EO10" s="275">
        <v>0</v>
      </c>
      <c r="EP10" s="812">
        <v>1</v>
      </c>
      <c r="EQ10" s="811">
        <v>0</v>
      </c>
      <c r="ER10" s="817">
        <v>0</v>
      </c>
      <c r="ES10" s="817">
        <v>0</v>
      </c>
      <c r="ET10" s="826">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7">
        <v>0.5</v>
      </c>
      <c r="ES11" s="277">
        <v>0.5</v>
      </c>
      <c r="ET11" s="826">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1892</v>
      </c>
      <c r="EO12" s="330">
        <v>98</v>
      </c>
      <c r="EP12" s="330">
        <v>98</v>
      </c>
      <c r="EQ12" s="330">
        <v>98</v>
      </c>
      <c r="ER12" s="330">
        <v>98</v>
      </c>
      <c r="ES12" s="330">
        <v>98</v>
      </c>
      <c r="ET12" s="827">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8">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8">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8">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8">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8">
        <v>0.66</v>
      </c>
      <c r="ES17" s="818">
        <v>0.66</v>
      </c>
      <c r="ET17" s="829">
        <v>0.68</v>
      </c>
    </row>
    <row r="18" spans="1:150" ht="49.5" customHeight="1" thickBot="1" x14ac:dyDescent="0.3">
      <c r="A18" s="278" t="s">
        <v>53</v>
      </c>
      <c r="B18" s="279" t="s">
        <v>54</v>
      </c>
      <c r="C18" s="280" t="s">
        <v>55</v>
      </c>
      <c r="D18" s="281"/>
      <c r="E18" s="8" t="s">
        <v>57</v>
      </c>
      <c r="F18" s="282" t="str">
        <f t="shared" si="4"/>
        <v>E1.P_A</v>
      </c>
      <c r="G18" s="283" t="s">
        <v>58</v>
      </c>
      <c r="H18" s="283" t="s">
        <v>59</v>
      </c>
      <c r="I18" s="1040"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0" t="s">
        <v>175</v>
      </c>
      <c r="EM18" s="319" t="s">
        <v>169</v>
      </c>
      <c r="EN18" s="275" t="s">
        <v>170</v>
      </c>
      <c r="EO18" s="275">
        <v>0</v>
      </c>
      <c r="EP18" s="275">
        <v>4</v>
      </c>
      <c r="EQ18" s="276">
        <v>0</v>
      </c>
      <c r="ER18" s="276">
        <v>1</v>
      </c>
      <c r="ES18" s="276">
        <v>2</v>
      </c>
      <c r="ET18" s="828">
        <v>1</v>
      </c>
    </row>
    <row r="19" spans="1:150" ht="33" customHeight="1" thickBot="1" x14ac:dyDescent="0.25">
      <c r="A19" s="278" t="s">
        <v>53</v>
      </c>
      <c r="B19" s="279" t="s">
        <v>54</v>
      </c>
      <c r="C19" s="280" t="s">
        <v>55</v>
      </c>
      <c r="D19" s="281"/>
      <c r="E19" s="8" t="s">
        <v>57</v>
      </c>
      <c r="F19" s="282" t="str">
        <f t="shared" si="4"/>
        <v>E1.P_A</v>
      </c>
      <c r="G19" s="283" t="s">
        <v>58</v>
      </c>
      <c r="H19" s="283" t="s">
        <v>59</v>
      </c>
      <c r="I19" s="1041"/>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0" t="s">
        <v>184</v>
      </c>
      <c r="EM19" s="319" t="s">
        <v>178</v>
      </c>
      <c r="EN19" s="275" t="s">
        <v>179</v>
      </c>
      <c r="EO19" s="275">
        <v>0</v>
      </c>
      <c r="EP19" s="275">
        <v>1</v>
      </c>
      <c r="EQ19" s="330">
        <v>0.25</v>
      </c>
      <c r="ER19" s="277">
        <v>0.25</v>
      </c>
      <c r="ES19" s="330">
        <v>0.25</v>
      </c>
      <c r="ET19" s="827">
        <v>0.25</v>
      </c>
    </row>
    <row r="20" spans="1:150" ht="49.5" customHeight="1" x14ac:dyDescent="0.2">
      <c r="A20" s="278" t="s">
        <v>53</v>
      </c>
      <c r="B20" s="279" t="s">
        <v>54</v>
      </c>
      <c r="C20" s="280" t="s">
        <v>55</v>
      </c>
      <c r="D20" s="281"/>
      <c r="E20" s="8" t="s">
        <v>57</v>
      </c>
      <c r="F20" s="282" t="str">
        <f t="shared" si="4"/>
        <v>E1.P_A</v>
      </c>
      <c r="G20" s="283" t="s">
        <v>58</v>
      </c>
      <c r="H20" s="283" t="s">
        <v>59</v>
      </c>
      <c r="I20" s="1041"/>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0" t="s">
        <v>195</v>
      </c>
      <c r="EM20" s="319" t="s">
        <v>189</v>
      </c>
      <c r="EN20" s="275" t="s">
        <v>190</v>
      </c>
      <c r="EO20" s="387">
        <v>8</v>
      </c>
      <c r="EP20" s="387">
        <v>8</v>
      </c>
      <c r="EQ20" s="276">
        <v>8</v>
      </c>
      <c r="ER20" s="276">
        <v>8</v>
      </c>
      <c r="ES20" s="276">
        <v>8</v>
      </c>
      <c r="ET20" s="828">
        <v>8</v>
      </c>
    </row>
    <row r="21" spans="1:150" ht="37.5" customHeight="1" thickBot="1" x14ac:dyDescent="0.25">
      <c r="A21" s="278" t="s">
        <v>53</v>
      </c>
      <c r="B21" s="279" t="s">
        <v>54</v>
      </c>
      <c r="C21" s="280" t="s">
        <v>55</v>
      </c>
      <c r="D21" s="281"/>
      <c r="E21" s="8" t="s">
        <v>57</v>
      </c>
      <c r="F21" s="282" t="str">
        <f t="shared" si="4"/>
        <v>E1.P_A</v>
      </c>
      <c r="G21" s="283" t="s">
        <v>58</v>
      </c>
      <c r="H21" s="283" t="s">
        <v>59</v>
      </c>
      <c r="I21" s="1042"/>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0" t="s">
        <v>206</v>
      </c>
      <c r="EM21" s="319" t="s">
        <v>200</v>
      </c>
      <c r="EN21" s="275" t="s">
        <v>201</v>
      </c>
      <c r="EO21" s="387">
        <v>0</v>
      </c>
      <c r="EP21" s="387">
        <v>3</v>
      </c>
      <c r="EQ21" s="330">
        <v>0.75</v>
      </c>
      <c r="ER21" s="330">
        <v>0.75</v>
      </c>
      <c r="ES21" s="330">
        <v>0.75</v>
      </c>
      <c r="ET21" s="827">
        <v>0.75</v>
      </c>
    </row>
    <row r="22" spans="1:150" ht="133.5" customHeight="1" x14ac:dyDescent="0.2">
      <c r="A22" s="278" t="s">
        <v>53</v>
      </c>
      <c r="B22" s="279" t="s">
        <v>54</v>
      </c>
      <c r="C22" s="280" t="s">
        <v>55</v>
      </c>
      <c r="D22" s="281"/>
      <c r="E22" s="8" t="s">
        <v>57</v>
      </c>
      <c r="F22" s="282" t="str">
        <f t="shared" si="4"/>
        <v>E1.P_A</v>
      </c>
      <c r="G22" s="283" t="s">
        <v>58</v>
      </c>
      <c r="H22" s="283" t="s">
        <v>59</v>
      </c>
      <c r="I22" s="1040"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0" t="s">
        <v>221</v>
      </c>
      <c r="EM22" s="319" t="s">
        <v>215</v>
      </c>
      <c r="EN22" s="275" t="s">
        <v>216</v>
      </c>
      <c r="EO22" s="275">
        <v>1</v>
      </c>
      <c r="EP22" s="275">
        <v>2</v>
      </c>
      <c r="EQ22" s="277">
        <v>0.5</v>
      </c>
      <c r="ER22" s="277">
        <v>0.5</v>
      </c>
      <c r="ES22" s="277">
        <v>0.5</v>
      </c>
      <c r="ET22" s="831">
        <v>0.5</v>
      </c>
    </row>
    <row r="23" spans="1:150" ht="39" customHeight="1" thickBot="1" x14ac:dyDescent="0.25">
      <c r="A23" s="278" t="s">
        <v>53</v>
      </c>
      <c r="B23" s="279" t="s">
        <v>54</v>
      </c>
      <c r="C23" s="280" t="s">
        <v>55</v>
      </c>
      <c r="D23" s="281"/>
      <c r="E23" s="8" t="s">
        <v>57</v>
      </c>
      <c r="F23" s="282" t="str">
        <f t="shared" si="4"/>
        <v>E1.P_A</v>
      </c>
      <c r="G23" s="283" t="s">
        <v>58</v>
      </c>
      <c r="H23" s="283" t="s">
        <v>59</v>
      </c>
      <c r="I23" s="1041"/>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0" t="s">
        <v>233</v>
      </c>
      <c r="EM23" s="319" t="s">
        <v>227</v>
      </c>
      <c r="EN23" s="275" t="s">
        <v>228</v>
      </c>
      <c r="EO23" s="275">
        <v>0</v>
      </c>
      <c r="EP23" s="275">
        <v>3</v>
      </c>
      <c r="EQ23" s="276">
        <v>0</v>
      </c>
      <c r="ER23" s="816">
        <v>0</v>
      </c>
      <c r="ES23" s="276">
        <v>1</v>
      </c>
      <c r="ET23" s="832">
        <v>2</v>
      </c>
    </row>
    <row r="24" spans="1:150" ht="48.75" customHeight="1" thickBot="1" x14ac:dyDescent="0.25">
      <c r="A24" s="278" t="s">
        <v>53</v>
      </c>
      <c r="B24" s="279" t="s">
        <v>54</v>
      </c>
      <c r="C24" s="280" t="s">
        <v>55</v>
      </c>
      <c r="D24" s="281"/>
      <c r="E24" s="8" t="s">
        <v>57</v>
      </c>
      <c r="F24" s="282" t="str">
        <f t="shared" si="4"/>
        <v>E1.P_A</v>
      </c>
      <c r="G24" s="283" t="s">
        <v>58</v>
      </c>
      <c r="H24" s="283" t="s">
        <v>59</v>
      </c>
      <c r="I24" s="1041"/>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0" t="s">
        <v>242</v>
      </c>
      <c r="EM24" s="319" t="s">
        <v>236</v>
      </c>
      <c r="EN24" s="275" t="s">
        <v>237</v>
      </c>
      <c r="EO24" s="276">
        <v>100</v>
      </c>
      <c r="EP24" s="276">
        <v>100</v>
      </c>
      <c r="EQ24" s="276">
        <v>100</v>
      </c>
      <c r="ER24" s="276">
        <v>100</v>
      </c>
      <c r="ES24" s="276">
        <v>100</v>
      </c>
      <c r="ET24" s="828">
        <v>100</v>
      </c>
    </row>
    <row r="25" spans="1:150" ht="54" customHeight="1" thickBot="1" x14ac:dyDescent="0.25">
      <c r="A25" s="278" t="s">
        <v>53</v>
      </c>
      <c r="B25" s="279" t="s">
        <v>54</v>
      </c>
      <c r="C25" s="280" t="s">
        <v>55</v>
      </c>
      <c r="D25" s="281"/>
      <c r="E25" s="8" t="s">
        <v>57</v>
      </c>
      <c r="F25" s="282" t="str">
        <f t="shared" si="4"/>
        <v>E1.P_A</v>
      </c>
      <c r="G25" s="283" t="s">
        <v>58</v>
      </c>
      <c r="H25" s="283" t="s">
        <v>59</v>
      </c>
      <c r="I25" s="1041"/>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0" t="s">
        <v>253</v>
      </c>
      <c r="EM25" s="319" t="s">
        <v>247</v>
      </c>
      <c r="EN25" s="275" t="s">
        <v>248</v>
      </c>
      <c r="EO25" s="275">
        <v>3</v>
      </c>
      <c r="EP25" s="275">
        <v>3</v>
      </c>
      <c r="EQ25" s="276">
        <v>3</v>
      </c>
      <c r="ER25" s="276">
        <v>3</v>
      </c>
      <c r="ES25" s="276">
        <v>3</v>
      </c>
      <c r="ET25" s="828">
        <v>3</v>
      </c>
    </row>
    <row r="26" spans="1:150" ht="37.5" customHeight="1" thickBot="1" x14ac:dyDescent="0.25">
      <c r="A26" s="278" t="s">
        <v>53</v>
      </c>
      <c r="B26" s="279" t="s">
        <v>54</v>
      </c>
      <c r="C26" s="280" t="s">
        <v>55</v>
      </c>
      <c r="D26" s="281"/>
      <c r="E26" s="8" t="s">
        <v>57</v>
      </c>
      <c r="F26" s="282" t="str">
        <f t="shared" si="4"/>
        <v>E1.P_A</v>
      </c>
      <c r="G26" s="283" t="s">
        <v>58</v>
      </c>
      <c r="H26" s="283" t="s">
        <v>59</v>
      </c>
      <c r="I26" s="1042"/>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0" t="s">
        <v>262</v>
      </c>
      <c r="EM26" s="319" t="s">
        <v>256</v>
      </c>
      <c r="EN26" s="275" t="s">
        <v>257</v>
      </c>
      <c r="EO26" s="275">
        <v>0</v>
      </c>
      <c r="EP26" s="275">
        <v>1</v>
      </c>
      <c r="EQ26" s="276">
        <v>0</v>
      </c>
      <c r="ER26" s="276">
        <v>0</v>
      </c>
      <c r="ES26" s="277">
        <v>0.5</v>
      </c>
      <c r="ET26" s="831">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10">
        <v>0.5</v>
      </c>
      <c r="ER27" s="810">
        <v>0.5</v>
      </c>
      <c r="ES27" s="810">
        <v>0.5</v>
      </c>
      <c r="ET27" s="833">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7">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7">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7">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8">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0" t="s">
        <v>335</v>
      </c>
      <c r="EM32" s="319" t="s">
        <v>329</v>
      </c>
      <c r="EN32" s="275" t="s">
        <v>330</v>
      </c>
      <c r="EO32" s="275">
        <v>1</v>
      </c>
      <c r="EP32" s="275">
        <v>1</v>
      </c>
      <c r="EQ32" s="330">
        <v>0.25</v>
      </c>
      <c r="ER32" s="330">
        <v>0.25</v>
      </c>
      <c r="ES32" s="330">
        <v>0.25</v>
      </c>
      <c r="ET32" s="827">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0" t="s">
        <v>346</v>
      </c>
      <c r="EM33" s="319" t="s">
        <v>340</v>
      </c>
      <c r="EN33" s="275" t="s">
        <v>341</v>
      </c>
      <c r="EO33" s="275">
        <v>1</v>
      </c>
      <c r="EP33" s="275">
        <v>2</v>
      </c>
      <c r="EQ33" s="277">
        <v>0.5</v>
      </c>
      <c r="ER33" s="277">
        <v>0.5</v>
      </c>
      <c r="ES33" s="277">
        <v>0.5</v>
      </c>
      <c r="ET33" s="831">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0" t="s">
        <v>357</v>
      </c>
      <c r="EM34" s="319" t="s">
        <v>351</v>
      </c>
      <c r="EN34" s="275" t="s">
        <v>352</v>
      </c>
      <c r="EO34" s="275">
        <v>5</v>
      </c>
      <c r="EP34" s="387">
        <v>6</v>
      </c>
      <c r="EQ34" s="276">
        <v>2</v>
      </c>
      <c r="ER34" s="276">
        <v>2</v>
      </c>
      <c r="ES34" s="276">
        <v>1</v>
      </c>
      <c r="ET34" s="828">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0" t="s">
        <v>368</v>
      </c>
      <c r="EM35" s="319" t="s">
        <v>362</v>
      </c>
      <c r="EN35" s="275" t="s">
        <v>363</v>
      </c>
      <c r="EO35" s="275">
        <v>0</v>
      </c>
      <c r="EP35" s="275">
        <v>1</v>
      </c>
      <c r="EQ35" s="330">
        <v>0.25</v>
      </c>
      <c r="ER35" s="330">
        <v>0.25</v>
      </c>
      <c r="ES35" s="330">
        <v>0.25</v>
      </c>
      <c r="ET35" s="827">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1893</v>
      </c>
      <c r="EO36" s="276">
        <v>60</v>
      </c>
      <c r="EP36" s="276">
        <v>100</v>
      </c>
      <c r="EQ36" s="276">
        <v>0</v>
      </c>
      <c r="ER36" s="817">
        <v>0</v>
      </c>
      <c r="ES36" s="277">
        <v>50</v>
      </c>
      <c r="ET36" s="832">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1780</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1">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7">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4" t="s">
        <v>416</v>
      </c>
      <c r="EM39" s="835" t="s">
        <v>410</v>
      </c>
      <c r="EN39" s="812" t="s">
        <v>411</v>
      </c>
      <c r="EO39" s="812">
        <v>0</v>
      </c>
      <c r="EP39" s="812">
        <v>1</v>
      </c>
      <c r="EQ39" s="811">
        <v>0</v>
      </c>
      <c r="ER39" s="811">
        <v>0</v>
      </c>
      <c r="ES39" s="810">
        <v>0.5</v>
      </c>
      <c r="ET39" s="833">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0" t="s">
        <v>427</v>
      </c>
      <c r="EM40" s="319" t="s">
        <v>421</v>
      </c>
      <c r="EN40" s="275" t="s">
        <v>422</v>
      </c>
      <c r="EO40" s="275">
        <v>5295</v>
      </c>
      <c r="EP40" s="275">
        <v>5295</v>
      </c>
      <c r="EQ40" s="276">
        <v>5295</v>
      </c>
      <c r="ER40" s="276">
        <v>5295</v>
      </c>
      <c r="ES40" s="276">
        <v>5295</v>
      </c>
      <c r="ET40" s="828">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0" t="s">
        <v>438</v>
      </c>
      <c r="EM41" s="319" t="s">
        <v>432</v>
      </c>
      <c r="EN41" s="275" t="s">
        <v>433</v>
      </c>
      <c r="EO41" s="275">
        <v>1</v>
      </c>
      <c r="EP41" s="275">
        <v>1</v>
      </c>
      <c r="EQ41" s="330">
        <v>1</v>
      </c>
      <c r="ER41" s="330">
        <v>1</v>
      </c>
      <c r="ES41" s="330">
        <v>1</v>
      </c>
      <c r="ET41" s="827">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0" t="s">
        <v>445</v>
      </c>
      <c r="EM42" s="319" t="s">
        <v>441</v>
      </c>
      <c r="EN42" s="275" t="s">
        <v>442</v>
      </c>
      <c r="EO42" s="387">
        <v>0</v>
      </c>
      <c r="EP42" s="387">
        <v>1</v>
      </c>
      <c r="EQ42" s="330">
        <v>0.25</v>
      </c>
      <c r="ER42" s="330">
        <v>0.25</v>
      </c>
      <c r="ES42" s="330">
        <v>0.25</v>
      </c>
      <c r="ET42" s="827">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0" t="s">
        <v>456</v>
      </c>
      <c r="EM43" s="319" t="s">
        <v>452</v>
      </c>
      <c r="EN43" s="275" t="s">
        <v>453</v>
      </c>
      <c r="EO43" s="275">
        <v>0</v>
      </c>
      <c r="EP43" s="275">
        <v>2</v>
      </c>
      <c r="EQ43" s="277">
        <v>0.5</v>
      </c>
      <c r="ER43" s="277">
        <v>0.5</v>
      </c>
      <c r="ES43" s="277">
        <v>0.5</v>
      </c>
      <c r="ET43" s="831">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0" t="s">
        <v>464</v>
      </c>
      <c r="EM44" s="319" t="s">
        <v>461</v>
      </c>
      <c r="EN44" s="275" t="s">
        <v>453</v>
      </c>
      <c r="EO44" s="275">
        <v>0</v>
      </c>
      <c r="EP44" s="275">
        <v>2</v>
      </c>
      <c r="EQ44" s="277">
        <v>0.5</v>
      </c>
      <c r="ER44" s="277">
        <v>0.5</v>
      </c>
      <c r="ES44" s="277">
        <v>0.5</v>
      </c>
      <c r="ET44" s="831">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0" t="s">
        <v>472</v>
      </c>
      <c r="EM45" s="319" t="s">
        <v>469</v>
      </c>
      <c r="EN45" s="275" t="s">
        <v>453</v>
      </c>
      <c r="EO45" s="387">
        <v>0</v>
      </c>
      <c r="EP45" s="387">
        <v>2</v>
      </c>
      <c r="EQ45" s="277">
        <v>0.5</v>
      </c>
      <c r="ER45" s="277">
        <v>0.5</v>
      </c>
      <c r="ES45" s="277">
        <v>0.5</v>
      </c>
      <c r="ET45" s="831">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0" t="s">
        <v>480</v>
      </c>
      <c r="EM46" s="319" t="s">
        <v>477</v>
      </c>
      <c r="EN46" s="275" t="s">
        <v>453</v>
      </c>
      <c r="EO46" s="275">
        <v>0</v>
      </c>
      <c r="EP46" s="275">
        <v>2</v>
      </c>
      <c r="EQ46" s="277">
        <v>0.5</v>
      </c>
      <c r="ER46" s="277">
        <v>0.5</v>
      </c>
      <c r="ES46" s="277">
        <v>0.5</v>
      </c>
      <c r="ET46" s="831">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0" t="s">
        <v>488</v>
      </c>
      <c r="EM47" s="319" t="s">
        <v>485</v>
      </c>
      <c r="EN47" s="275" t="s">
        <v>453</v>
      </c>
      <c r="EO47" s="275">
        <v>0</v>
      </c>
      <c r="EP47" s="275">
        <v>2</v>
      </c>
      <c r="EQ47" s="277">
        <v>0.5</v>
      </c>
      <c r="ER47" s="277">
        <v>0.5</v>
      </c>
      <c r="ES47" s="277">
        <v>0.5</v>
      </c>
      <c r="ET47" s="831">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0" t="s">
        <v>496</v>
      </c>
      <c r="EM48" s="319" t="s">
        <v>493</v>
      </c>
      <c r="EN48" s="275" t="s">
        <v>453</v>
      </c>
      <c r="EO48" s="275">
        <v>0</v>
      </c>
      <c r="EP48" s="275">
        <v>3</v>
      </c>
      <c r="EQ48" s="330">
        <v>0.75</v>
      </c>
      <c r="ER48" s="330">
        <v>0.75</v>
      </c>
      <c r="ES48" s="330">
        <v>0.75</v>
      </c>
      <c r="ET48" s="827">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0" t="s">
        <v>504</v>
      </c>
      <c r="EM49" s="319" t="s">
        <v>501</v>
      </c>
      <c r="EN49" s="275" t="s">
        <v>453</v>
      </c>
      <c r="EO49" s="275">
        <v>0</v>
      </c>
      <c r="EP49" s="275">
        <v>1</v>
      </c>
      <c r="EQ49" s="330">
        <v>0.25</v>
      </c>
      <c r="ER49" s="330">
        <v>0.25</v>
      </c>
      <c r="ES49" s="330">
        <v>0.25</v>
      </c>
      <c r="ET49" s="827">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0" t="s">
        <v>512</v>
      </c>
      <c r="EM50" s="319" t="s">
        <v>509</v>
      </c>
      <c r="EN50" s="275" t="s">
        <v>453</v>
      </c>
      <c r="EO50" s="275">
        <v>0</v>
      </c>
      <c r="EP50" s="275">
        <v>2</v>
      </c>
      <c r="EQ50" s="277">
        <v>0.5</v>
      </c>
      <c r="ER50" s="277">
        <v>0.5</v>
      </c>
      <c r="ES50" s="277">
        <v>0.5</v>
      </c>
      <c r="ET50" s="831">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0" t="s">
        <v>519</v>
      </c>
      <c r="EM51" s="319" t="s">
        <v>516</v>
      </c>
      <c r="EN51" s="275" t="s">
        <v>453</v>
      </c>
      <c r="EO51" s="275">
        <v>0</v>
      </c>
      <c r="EP51" s="275">
        <v>3</v>
      </c>
      <c r="EQ51" s="330">
        <v>0.75</v>
      </c>
      <c r="ER51" s="330">
        <v>0.75</v>
      </c>
      <c r="ES51" s="330">
        <v>0.75</v>
      </c>
      <c r="ET51" s="827">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0" t="s">
        <v>526</v>
      </c>
      <c r="EM52" s="319" t="s">
        <v>523</v>
      </c>
      <c r="EN52" s="275" t="s">
        <v>453</v>
      </c>
      <c r="EO52" s="275">
        <v>0</v>
      </c>
      <c r="EP52" s="275">
        <v>1</v>
      </c>
      <c r="EQ52" s="330">
        <v>0.25</v>
      </c>
      <c r="ER52" s="330">
        <v>0.25</v>
      </c>
      <c r="ES52" s="330">
        <v>0.25</v>
      </c>
      <c r="ET52" s="827">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6" t="s">
        <v>538</v>
      </c>
      <c r="EM53" s="319" t="s">
        <v>533</v>
      </c>
      <c r="EN53" s="275" t="s">
        <v>534</v>
      </c>
      <c r="EO53" s="387">
        <v>24</v>
      </c>
      <c r="EP53" s="387">
        <v>34</v>
      </c>
      <c r="EQ53" s="491">
        <v>34</v>
      </c>
      <c r="ER53" s="491">
        <v>34</v>
      </c>
      <c r="ES53" s="491">
        <v>34</v>
      </c>
      <c r="ET53" s="837">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6" t="s">
        <v>548</v>
      </c>
      <c r="EM54" s="319" t="s">
        <v>544</v>
      </c>
      <c r="EN54" s="275" t="s">
        <v>545</v>
      </c>
      <c r="EO54" s="275">
        <v>3</v>
      </c>
      <c r="EP54" s="275">
        <v>5</v>
      </c>
      <c r="EQ54" s="811">
        <v>0</v>
      </c>
      <c r="ER54" s="816">
        <v>0</v>
      </c>
      <c r="ES54" s="816">
        <v>1</v>
      </c>
      <c r="ET54" s="838">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6" t="s">
        <v>555</v>
      </c>
      <c r="EM55" s="319" t="s">
        <v>551</v>
      </c>
      <c r="EN55" s="275" t="s">
        <v>552</v>
      </c>
      <c r="EO55" s="275">
        <v>62</v>
      </c>
      <c r="EP55" s="275">
        <v>120</v>
      </c>
      <c r="EQ55" s="811">
        <v>30</v>
      </c>
      <c r="ER55" s="811">
        <v>30</v>
      </c>
      <c r="ES55" s="811">
        <v>30</v>
      </c>
      <c r="ET55" s="838">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6" t="s">
        <v>562</v>
      </c>
      <c r="EM56" s="319" t="s">
        <v>558</v>
      </c>
      <c r="EN56" s="275" t="s">
        <v>559</v>
      </c>
      <c r="EO56" s="275">
        <v>5</v>
      </c>
      <c r="EP56" s="275">
        <v>5</v>
      </c>
      <c r="EQ56" s="811">
        <v>5</v>
      </c>
      <c r="ER56" s="811">
        <v>5</v>
      </c>
      <c r="ES56" s="811">
        <v>5</v>
      </c>
      <c r="ET56" s="838">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6" t="s">
        <v>569</v>
      </c>
      <c r="EM57" s="319" t="s">
        <v>565</v>
      </c>
      <c r="EN57" s="275" t="s">
        <v>566</v>
      </c>
      <c r="EO57" s="275">
        <v>126</v>
      </c>
      <c r="EP57" s="275">
        <v>126</v>
      </c>
      <c r="EQ57" s="276">
        <v>126</v>
      </c>
      <c r="ER57" s="276">
        <v>126</v>
      </c>
      <c r="ES57" s="276">
        <v>126</v>
      </c>
      <c r="ET57" s="828">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6" t="s">
        <v>578</v>
      </c>
      <c r="EM58" s="319" t="s">
        <v>574</v>
      </c>
      <c r="EN58" s="275" t="s">
        <v>575</v>
      </c>
      <c r="EO58" s="275">
        <v>0</v>
      </c>
      <c r="EP58" s="275">
        <v>25</v>
      </c>
      <c r="EQ58" s="276">
        <v>0</v>
      </c>
      <c r="ER58" s="276">
        <v>0</v>
      </c>
      <c r="ES58" s="816">
        <v>12</v>
      </c>
      <c r="ET58" s="832">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6" t="s">
        <v>586</v>
      </c>
      <c r="EM59" s="319" t="s">
        <v>583</v>
      </c>
      <c r="EN59" s="275" t="s">
        <v>532</v>
      </c>
      <c r="EO59" s="387">
        <v>3630</v>
      </c>
      <c r="EP59" s="387">
        <v>3700</v>
      </c>
      <c r="EQ59" s="276">
        <v>3200</v>
      </c>
      <c r="ER59" s="276">
        <v>3300</v>
      </c>
      <c r="ES59" s="276">
        <v>3400</v>
      </c>
      <c r="ET59" s="828">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6" t="s">
        <v>595</v>
      </c>
      <c r="EM60" s="319" t="s">
        <v>591</v>
      </c>
      <c r="EN60" s="275" t="s">
        <v>592</v>
      </c>
      <c r="EO60" s="839">
        <v>14</v>
      </c>
      <c r="EP60" s="839">
        <v>18</v>
      </c>
      <c r="EQ60" s="811">
        <v>1</v>
      </c>
      <c r="ER60" s="811">
        <v>1</v>
      </c>
      <c r="ES60" s="811">
        <v>1</v>
      </c>
      <c r="ET60" s="838">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6" t="s">
        <v>600</v>
      </c>
      <c r="EM61" s="319" t="s">
        <v>598</v>
      </c>
      <c r="EN61" s="275" t="s">
        <v>599</v>
      </c>
      <c r="EO61" s="387">
        <v>0</v>
      </c>
      <c r="EP61" s="387">
        <v>3</v>
      </c>
      <c r="EQ61" s="276">
        <v>1</v>
      </c>
      <c r="ER61" s="816">
        <v>0</v>
      </c>
      <c r="ES61" s="816">
        <v>2</v>
      </c>
      <c r="ET61" s="828">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6" t="s">
        <v>605</v>
      </c>
      <c r="EM62" s="319" t="s">
        <v>603</v>
      </c>
      <c r="EN62" s="275" t="s">
        <v>604</v>
      </c>
      <c r="EO62" s="275">
        <v>6</v>
      </c>
      <c r="EP62" s="275">
        <v>16</v>
      </c>
      <c r="EQ62" s="276">
        <v>16</v>
      </c>
      <c r="ER62" s="276">
        <v>16</v>
      </c>
      <c r="ES62" s="276">
        <v>16</v>
      </c>
      <c r="ET62" s="828">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19" t="s">
        <v>611</v>
      </c>
      <c r="EN63" s="275" t="s">
        <v>612</v>
      </c>
      <c r="EO63" s="275">
        <v>0</v>
      </c>
      <c r="EP63" s="275">
        <v>1</v>
      </c>
      <c r="EQ63" s="330">
        <v>0.25</v>
      </c>
      <c r="ER63" s="330">
        <v>0.25</v>
      </c>
      <c r="ES63" s="330">
        <v>0.25</v>
      </c>
      <c r="ET63" s="827">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19" t="s">
        <v>616</v>
      </c>
      <c r="EN64" s="275" t="s">
        <v>1894</v>
      </c>
      <c r="EO64" s="811">
        <v>25</v>
      </c>
      <c r="EP64" s="811">
        <v>50</v>
      </c>
      <c r="EQ64" s="811">
        <v>0</v>
      </c>
      <c r="ER64" s="811">
        <v>0</v>
      </c>
      <c r="ES64" s="818">
        <v>0</v>
      </c>
      <c r="ET64" s="829">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19" t="s">
        <v>621</v>
      </c>
      <c r="EN65" s="275" t="s">
        <v>622</v>
      </c>
      <c r="EO65" s="275">
        <v>2</v>
      </c>
      <c r="EP65" s="275">
        <v>6</v>
      </c>
      <c r="EQ65" s="276">
        <v>0</v>
      </c>
      <c r="ER65" s="816">
        <v>0</v>
      </c>
      <c r="ES65" s="276">
        <v>2</v>
      </c>
      <c r="ET65" s="828">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19" t="s">
        <v>626</v>
      </c>
      <c r="EN66" s="275" t="s">
        <v>627</v>
      </c>
      <c r="EO66" s="275">
        <v>1</v>
      </c>
      <c r="EP66" s="275">
        <v>1</v>
      </c>
      <c r="EQ66" s="330">
        <v>1</v>
      </c>
      <c r="ER66" s="330">
        <v>1</v>
      </c>
      <c r="ES66" s="330">
        <v>1</v>
      </c>
      <c r="ET66" s="827">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19" t="s">
        <v>631</v>
      </c>
      <c r="EN67" s="275" t="s">
        <v>632</v>
      </c>
      <c r="EO67" s="275">
        <v>1</v>
      </c>
      <c r="EP67" s="275">
        <v>20</v>
      </c>
      <c r="EQ67" s="276">
        <v>0</v>
      </c>
      <c r="ER67" s="816">
        <v>3</v>
      </c>
      <c r="ES67" s="816">
        <v>8</v>
      </c>
      <c r="ET67" s="832">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19" t="s">
        <v>636</v>
      </c>
      <c r="EN68" s="275" t="s">
        <v>637</v>
      </c>
      <c r="EO68" s="275">
        <v>0</v>
      </c>
      <c r="EP68" s="276">
        <v>40</v>
      </c>
      <c r="EQ68" s="276">
        <v>0</v>
      </c>
      <c r="ER68" s="818">
        <v>0</v>
      </c>
      <c r="ES68" s="330">
        <v>15</v>
      </c>
      <c r="ET68" s="826">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19" t="s">
        <v>643</v>
      </c>
      <c r="EN69" s="275" t="s">
        <v>644</v>
      </c>
      <c r="EO69" s="387">
        <v>15</v>
      </c>
      <c r="EP69" s="387">
        <v>19</v>
      </c>
      <c r="EQ69" s="276">
        <v>17</v>
      </c>
      <c r="ER69" s="276">
        <v>18</v>
      </c>
      <c r="ES69" s="276">
        <v>19</v>
      </c>
      <c r="ET69" s="828">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19" t="s">
        <v>648</v>
      </c>
      <c r="EN70" s="275" t="s">
        <v>649</v>
      </c>
      <c r="EO70" s="275">
        <v>4</v>
      </c>
      <c r="EP70" s="275">
        <v>8</v>
      </c>
      <c r="EQ70" s="276">
        <v>6</v>
      </c>
      <c r="ER70" s="276">
        <v>8</v>
      </c>
      <c r="ES70" s="276">
        <v>8</v>
      </c>
      <c r="ET70" s="828">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19" t="s">
        <v>652</v>
      </c>
      <c r="EN71" s="275" t="s">
        <v>653</v>
      </c>
      <c r="EO71" s="275">
        <v>0</v>
      </c>
      <c r="EP71" s="275">
        <v>1</v>
      </c>
      <c r="EQ71" s="330">
        <v>0.25</v>
      </c>
      <c r="ER71" s="330">
        <v>0.25</v>
      </c>
      <c r="ES71" s="330">
        <v>0.25</v>
      </c>
      <c r="ET71" s="827">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19" t="s">
        <v>656</v>
      </c>
      <c r="EN72" s="275" t="s">
        <v>657</v>
      </c>
      <c r="EO72" s="275">
        <v>2</v>
      </c>
      <c r="EP72" s="275">
        <v>4</v>
      </c>
      <c r="EQ72" s="276">
        <v>1</v>
      </c>
      <c r="ER72" s="276">
        <v>1</v>
      </c>
      <c r="ES72" s="276">
        <v>1</v>
      </c>
      <c r="ET72" s="828">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19" t="s">
        <v>660</v>
      </c>
      <c r="EN73" s="275" t="s">
        <v>532</v>
      </c>
      <c r="EO73" s="275">
        <v>1</v>
      </c>
      <c r="EP73" s="275">
        <v>2</v>
      </c>
      <c r="EQ73" s="277">
        <v>0.5</v>
      </c>
      <c r="ER73" s="817">
        <v>0</v>
      </c>
      <c r="ES73" s="818">
        <v>0.25</v>
      </c>
      <c r="ET73" s="829">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19" t="s">
        <v>663</v>
      </c>
      <c r="EN74" s="275" t="s">
        <v>664</v>
      </c>
      <c r="EO74" s="275">
        <v>1</v>
      </c>
      <c r="EP74" s="275">
        <v>5</v>
      </c>
      <c r="EQ74" s="276">
        <v>2</v>
      </c>
      <c r="ER74" s="276">
        <v>5</v>
      </c>
      <c r="ES74" s="276">
        <v>5</v>
      </c>
      <c r="ET74" s="828">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19" t="s">
        <v>667</v>
      </c>
      <c r="EN75" s="275" t="s">
        <v>668</v>
      </c>
      <c r="EO75" s="387">
        <v>1</v>
      </c>
      <c r="EP75" s="387">
        <v>1</v>
      </c>
      <c r="EQ75" s="277">
        <v>1</v>
      </c>
      <c r="ER75" s="277">
        <v>1</v>
      </c>
      <c r="ES75" s="277">
        <v>1</v>
      </c>
      <c r="ET75" s="831">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19" t="s">
        <v>671</v>
      </c>
      <c r="EN76" s="275" t="s">
        <v>672</v>
      </c>
      <c r="EO76" s="387">
        <v>200</v>
      </c>
      <c r="EP76" s="387">
        <v>240</v>
      </c>
      <c r="EQ76" s="276">
        <v>45</v>
      </c>
      <c r="ER76" s="276">
        <v>65</v>
      </c>
      <c r="ES76" s="276">
        <v>65</v>
      </c>
      <c r="ET76" s="828">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19" t="s">
        <v>675</v>
      </c>
      <c r="EN77" s="275" t="s">
        <v>676</v>
      </c>
      <c r="EO77" s="387">
        <v>154</v>
      </c>
      <c r="EP77" s="387">
        <v>200</v>
      </c>
      <c r="EQ77" s="276">
        <v>50</v>
      </c>
      <c r="ER77" s="276">
        <v>50</v>
      </c>
      <c r="ES77" s="276">
        <v>50</v>
      </c>
      <c r="ET77" s="828">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19" t="s">
        <v>679</v>
      </c>
      <c r="EN78" s="275" t="s">
        <v>1895</v>
      </c>
      <c r="EO78" s="330">
        <v>10</v>
      </c>
      <c r="EP78" s="330">
        <v>100</v>
      </c>
      <c r="EQ78" s="330">
        <v>25</v>
      </c>
      <c r="ER78" s="330">
        <v>25</v>
      </c>
      <c r="ES78" s="330">
        <v>25</v>
      </c>
      <c r="ET78" s="827">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19" t="s">
        <v>683</v>
      </c>
      <c r="EN79" s="275" t="s">
        <v>684</v>
      </c>
      <c r="EO79" s="275">
        <v>1</v>
      </c>
      <c r="EP79" s="275">
        <v>2</v>
      </c>
      <c r="EQ79" s="276">
        <v>0</v>
      </c>
      <c r="ER79" s="816">
        <v>0</v>
      </c>
      <c r="ES79" s="817">
        <v>0.5</v>
      </c>
      <c r="ET79" s="826">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19" t="s">
        <v>687</v>
      </c>
      <c r="EN80" s="275" t="s">
        <v>688</v>
      </c>
      <c r="EO80" s="839">
        <v>55</v>
      </c>
      <c r="EP80" s="839">
        <v>57</v>
      </c>
      <c r="EQ80" s="811">
        <v>0</v>
      </c>
      <c r="ER80" s="816">
        <v>1</v>
      </c>
      <c r="ES80" s="816">
        <v>1</v>
      </c>
      <c r="ET80" s="838">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19" t="s">
        <v>691</v>
      </c>
      <c r="EN81" s="812" t="s">
        <v>668</v>
      </c>
      <c r="EO81" s="275">
        <v>1</v>
      </c>
      <c r="EP81" s="275">
        <v>1</v>
      </c>
      <c r="EQ81" s="330">
        <v>1</v>
      </c>
      <c r="ER81" s="330">
        <v>1</v>
      </c>
      <c r="ES81" s="330">
        <v>1</v>
      </c>
      <c r="ET81" s="827">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5" t="s">
        <v>698</v>
      </c>
      <c r="EO82" s="275">
        <v>0</v>
      </c>
      <c r="EP82" s="275">
        <v>1</v>
      </c>
      <c r="EQ82" s="276">
        <v>0</v>
      </c>
      <c r="ER82" s="817">
        <v>0.1</v>
      </c>
      <c r="ES82" s="818">
        <v>0.45</v>
      </c>
      <c r="ET82" s="829">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5" t="s">
        <v>703</v>
      </c>
      <c r="EO83" s="275">
        <v>0</v>
      </c>
      <c r="EP83" s="275">
        <v>1</v>
      </c>
      <c r="EQ83" s="277">
        <v>0.5</v>
      </c>
      <c r="ER83" s="277">
        <v>0.5</v>
      </c>
      <c r="ES83" s="276">
        <v>0</v>
      </c>
      <c r="ET83" s="828">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5" t="s">
        <v>1896</v>
      </c>
      <c r="EO84" s="276">
        <v>40</v>
      </c>
      <c r="EP84" s="276">
        <v>100</v>
      </c>
      <c r="EQ84" s="276">
        <v>0</v>
      </c>
      <c r="ER84" s="817">
        <v>100</v>
      </c>
      <c r="ES84" s="817">
        <v>0</v>
      </c>
      <c r="ET84" s="826">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5" t="s">
        <v>711</v>
      </c>
      <c r="EO85" s="275">
        <v>1</v>
      </c>
      <c r="EP85" s="275">
        <v>1</v>
      </c>
      <c r="EQ85" s="330">
        <v>1</v>
      </c>
      <c r="ER85" s="330">
        <v>1</v>
      </c>
      <c r="ES85" s="330">
        <v>1</v>
      </c>
      <c r="ET85" s="827">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5" t="s">
        <v>715</v>
      </c>
      <c r="EO86" s="275">
        <v>8</v>
      </c>
      <c r="EP86" s="275">
        <v>10</v>
      </c>
      <c r="EQ86" s="276">
        <v>3</v>
      </c>
      <c r="ER86" s="816">
        <v>2</v>
      </c>
      <c r="ES86" s="816">
        <v>3</v>
      </c>
      <c r="ET86" s="828">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19" t="s">
        <v>721</v>
      </c>
      <c r="EN87" s="275" t="s">
        <v>722</v>
      </c>
      <c r="EO87" s="275">
        <v>0</v>
      </c>
      <c r="EP87" s="275">
        <v>2</v>
      </c>
      <c r="EQ87" s="811">
        <v>0</v>
      </c>
      <c r="ER87" s="816">
        <v>0</v>
      </c>
      <c r="ES87" s="811">
        <v>1</v>
      </c>
      <c r="ET87" s="832">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19" t="s">
        <v>725</v>
      </c>
      <c r="EN88" s="275" t="s">
        <v>726</v>
      </c>
      <c r="EO88" s="275">
        <v>0</v>
      </c>
      <c r="EP88" s="275">
        <v>3</v>
      </c>
      <c r="EQ88" s="276">
        <v>0</v>
      </c>
      <c r="ER88" s="276">
        <v>2</v>
      </c>
      <c r="ES88" s="276">
        <v>1</v>
      </c>
      <c r="ET88" s="828">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19" t="s">
        <v>729</v>
      </c>
      <c r="EN89" s="275" t="s">
        <v>1897</v>
      </c>
      <c r="EO89" s="810">
        <v>70</v>
      </c>
      <c r="EP89" s="810">
        <v>100</v>
      </c>
      <c r="EQ89" s="810">
        <v>30</v>
      </c>
      <c r="ER89" s="816">
        <v>25</v>
      </c>
      <c r="ES89" s="816">
        <v>25</v>
      </c>
      <c r="ET89" s="832">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19" t="s">
        <v>733</v>
      </c>
      <c r="EN90" s="275" t="s">
        <v>1898</v>
      </c>
      <c r="EO90" s="810">
        <v>90</v>
      </c>
      <c r="EP90" s="810">
        <v>100</v>
      </c>
      <c r="EQ90" s="810">
        <v>10</v>
      </c>
      <c r="ER90" s="816">
        <v>90</v>
      </c>
      <c r="ES90" s="811">
        <v>0</v>
      </c>
      <c r="ET90" s="838">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19" t="s">
        <v>738</v>
      </c>
      <c r="EN91" s="275" t="s">
        <v>739</v>
      </c>
      <c r="EO91" s="275">
        <v>1</v>
      </c>
      <c r="EP91" s="275">
        <v>1</v>
      </c>
      <c r="EQ91" s="330">
        <v>1</v>
      </c>
      <c r="ER91" s="330">
        <v>1</v>
      </c>
      <c r="ES91" s="330">
        <v>1</v>
      </c>
      <c r="ET91" s="827">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19" t="s">
        <v>742</v>
      </c>
      <c r="EN92" s="275" t="s">
        <v>433</v>
      </c>
      <c r="EO92" s="275">
        <v>3</v>
      </c>
      <c r="EP92" s="275">
        <v>3</v>
      </c>
      <c r="EQ92" s="277">
        <v>3</v>
      </c>
      <c r="ER92" s="277">
        <v>3</v>
      </c>
      <c r="ES92" s="276">
        <v>3</v>
      </c>
      <c r="ET92" s="828">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19" t="s">
        <v>745</v>
      </c>
      <c r="EN93" s="275" t="s">
        <v>746</v>
      </c>
      <c r="EO93" s="275">
        <v>1</v>
      </c>
      <c r="EP93" s="275">
        <v>1</v>
      </c>
      <c r="EQ93" s="330">
        <v>1</v>
      </c>
      <c r="ER93" s="330">
        <v>1</v>
      </c>
      <c r="ES93" s="330">
        <v>1</v>
      </c>
      <c r="ET93" s="827">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19" t="s">
        <v>749</v>
      </c>
      <c r="EN94" s="275" t="s">
        <v>532</v>
      </c>
      <c r="EO94" s="275">
        <v>492</v>
      </c>
      <c r="EP94" s="275">
        <v>600</v>
      </c>
      <c r="EQ94" s="276">
        <v>519</v>
      </c>
      <c r="ER94" s="276">
        <v>546</v>
      </c>
      <c r="ES94" s="276">
        <v>573</v>
      </c>
      <c r="ET94" s="828">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19" t="s">
        <v>755</v>
      </c>
      <c r="EN95" s="275" t="s">
        <v>756</v>
      </c>
      <c r="EO95" s="275">
        <v>0</v>
      </c>
      <c r="EP95" s="275">
        <v>1</v>
      </c>
      <c r="EQ95" s="276">
        <v>0</v>
      </c>
      <c r="ER95" s="277">
        <v>0.6</v>
      </c>
      <c r="ES95" s="277">
        <v>0.4</v>
      </c>
      <c r="ET95" s="828">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19" t="s">
        <v>759</v>
      </c>
      <c r="EN96" s="275" t="s">
        <v>760</v>
      </c>
      <c r="EO96" s="275">
        <v>0</v>
      </c>
      <c r="EP96" s="275">
        <v>1</v>
      </c>
      <c r="EQ96" s="276">
        <v>0</v>
      </c>
      <c r="ER96" s="330">
        <v>0.25</v>
      </c>
      <c r="ES96" s="277">
        <v>0.5</v>
      </c>
      <c r="ET96" s="827">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19" t="s">
        <v>763</v>
      </c>
      <c r="EN97" s="275" t="s">
        <v>764</v>
      </c>
      <c r="EO97" s="275">
        <v>8</v>
      </c>
      <c r="EP97" s="275">
        <v>8</v>
      </c>
      <c r="EQ97" s="276">
        <v>2</v>
      </c>
      <c r="ER97" s="276">
        <v>2</v>
      </c>
      <c r="ES97" s="276">
        <v>2</v>
      </c>
      <c r="ET97" s="828">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19" t="s">
        <v>768</v>
      </c>
      <c r="EN98" s="275" t="s">
        <v>769</v>
      </c>
      <c r="EO98" s="275">
        <v>0</v>
      </c>
      <c r="EP98" s="275">
        <v>1</v>
      </c>
      <c r="EQ98" s="330">
        <v>0.25</v>
      </c>
      <c r="ER98" s="330">
        <v>0.25</v>
      </c>
      <c r="ES98" s="330">
        <v>0.25</v>
      </c>
      <c r="ET98" s="827">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19" t="s">
        <v>775</v>
      </c>
      <c r="EN99" s="275" t="s">
        <v>776</v>
      </c>
      <c r="EO99" s="275">
        <v>0</v>
      </c>
      <c r="EP99" s="275">
        <v>1</v>
      </c>
      <c r="EQ99" s="330">
        <v>0.25</v>
      </c>
      <c r="ER99" s="330">
        <v>0.25</v>
      </c>
      <c r="ES99" s="330">
        <v>0.25</v>
      </c>
      <c r="ET99" s="827">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19" t="s">
        <v>779</v>
      </c>
      <c r="EN100" s="275" t="s">
        <v>780</v>
      </c>
      <c r="EO100" s="275">
        <v>0</v>
      </c>
      <c r="EP100" s="275">
        <v>1</v>
      </c>
      <c r="EQ100" s="330">
        <v>0.25</v>
      </c>
      <c r="ER100" s="330">
        <v>0.25</v>
      </c>
      <c r="ES100" s="330">
        <v>0.25</v>
      </c>
      <c r="ET100" s="827">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19" t="s">
        <v>783</v>
      </c>
      <c r="EN101" s="275" t="s">
        <v>784</v>
      </c>
      <c r="EO101" s="275">
        <v>0</v>
      </c>
      <c r="EP101" s="330">
        <v>100</v>
      </c>
      <c r="EQ101" s="330">
        <v>25</v>
      </c>
      <c r="ER101" s="330">
        <v>25</v>
      </c>
      <c r="ES101" s="330">
        <v>25</v>
      </c>
      <c r="ET101" s="827">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19" t="s">
        <v>787</v>
      </c>
      <c r="EN102" s="275" t="s">
        <v>788</v>
      </c>
      <c r="EO102" s="275">
        <v>1</v>
      </c>
      <c r="EP102" s="275">
        <v>1</v>
      </c>
      <c r="EQ102" s="330">
        <v>1</v>
      </c>
      <c r="ER102" s="330">
        <v>1</v>
      </c>
      <c r="ES102" s="330">
        <v>1</v>
      </c>
      <c r="ET102" s="827">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19" t="s">
        <v>791</v>
      </c>
      <c r="EN103" s="275" t="s">
        <v>792</v>
      </c>
      <c r="EO103" s="275">
        <v>3</v>
      </c>
      <c r="EP103" s="275">
        <v>3</v>
      </c>
      <c r="EQ103" s="277">
        <v>3</v>
      </c>
      <c r="ER103" s="277">
        <v>3</v>
      </c>
      <c r="ES103" s="276">
        <v>3</v>
      </c>
      <c r="ET103" s="828">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19" t="s">
        <v>795</v>
      </c>
      <c r="EN104" s="275" t="s">
        <v>796</v>
      </c>
      <c r="EO104" s="275">
        <v>0</v>
      </c>
      <c r="EP104" s="330">
        <v>100</v>
      </c>
      <c r="EQ104" s="330">
        <v>25</v>
      </c>
      <c r="ER104" s="330">
        <v>25</v>
      </c>
      <c r="ES104" s="330">
        <v>25</v>
      </c>
      <c r="ET104" s="827">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19" t="s">
        <v>799</v>
      </c>
      <c r="EN105" s="275" t="s">
        <v>653</v>
      </c>
      <c r="EO105" s="275">
        <v>0</v>
      </c>
      <c r="EP105" s="275">
        <v>1</v>
      </c>
      <c r="EQ105" s="330">
        <v>0.25</v>
      </c>
      <c r="ER105" s="330">
        <v>0.25</v>
      </c>
      <c r="ES105" s="330">
        <v>0.25</v>
      </c>
      <c r="ET105" s="827">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19" t="s">
        <v>805</v>
      </c>
      <c r="EN106" s="275" t="s">
        <v>806</v>
      </c>
      <c r="EO106" s="275">
        <v>164</v>
      </c>
      <c r="EP106" s="275">
        <v>131</v>
      </c>
      <c r="EQ106" s="276">
        <v>164</v>
      </c>
      <c r="ER106" s="276">
        <v>154</v>
      </c>
      <c r="ES106" s="276">
        <v>144</v>
      </c>
      <c r="ET106" s="828">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19" t="s">
        <v>810</v>
      </c>
      <c r="EN107" s="275" t="s">
        <v>811</v>
      </c>
      <c r="EO107" s="275">
        <v>1</v>
      </c>
      <c r="EP107" s="275">
        <v>1</v>
      </c>
      <c r="EQ107" s="330">
        <v>1</v>
      </c>
      <c r="ER107" s="330">
        <v>1</v>
      </c>
      <c r="ES107" s="330">
        <v>1</v>
      </c>
      <c r="ET107" s="827">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19" t="s">
        <v>814</v>
      </c>
      <c r="EN108" s="275" t="s">
        <v>815</v>
      </c>
      <c r="EO108" s="275">
        <v>1</v>
      </c>
      <c r="EP108" s="275">
        <v>1</v>
      </c>
      <c r="EQ108" s="330">
        <v>1</v>
      </c>
      <c r="ER108" s="330">
        <v>1</v>
      </c>
      <c r="ES108" s="330">
        <v>1</v>
      </c>
      <c r="ET108" s="827">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19" t="s">
        <v>820</v>
      </c>
      <c r="EN109" s="275" t="s">
        <v>653</v>
      </c>
      <c r="EO109" s="275">
        <v>0</v>
      </c>
      <c r="EP109" s="275">
        <v>1</v>
      </c>
      <c r="EQ109" s="277">
        <v>0.2</v>
      </c>
      <c r="ER109" s="277">
        <v>0.3</v>
      </c>
      <c r="ES109" s="330">
        <v>0.25</v>
      </c>
      <c r="ET109" s="827">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19" t="s">
        <v>823</v>
      </c>
      <c r="EN110" s="275" t="s">
        <v>653</v>
      </c>
      <c r="EO110" s="275">
        <v>1</v>
      </c>
      <c r="EP110" s="275">
        <v>1</v>
      </c>
      <c r="EQ110" s="330">
        <v>1</v>
      </c>
      <c r="ER110" s="330">
        <v>1</v>
      </c>
      <c r="ES110" s="330">
        <v>1</v>
      </c>
      <c r="ET110" s="827">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19" t="s">
        <v>830</v>
      </c>
      <c r="EN111" s="275" t="s">
        <v>831</v>
      </c>
      <c r="EO111" s="275">
        <v>0</v>
      </c>
      <c r="EP111" s="275">
        <v>1</v>
      </c>
      <c r="EQ111" s="276">
        <v>1</v>
      </c>
      <c r="ER111" s="276">
        <v>1</v>
      </c>
      <c r="ES111" s="276">
        <v>1</v>
      </c>
      <c r="ET111" s="828">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19" t="s">
        <v>835</v>
      </c>
      <c r="EN112" s="275" t="s">
        <v>836</v>
      </c>
      <c r="EO112" s="275">
        <v>0</v>
      </c>
      <c r="EP112" s="275">
        <v>1</v>
      </c>
      <c r="EQ112" s="276">
        <v>0</v>
      </c>
      <c r="ER112" s="276">
        <v>1</v>
      </c>
      <c r="ES112" s="276">
        <v>1</v>
      </c>
      <c r="ET112" s="828">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19" t="s">
        <v>839</v>
      </c>
      <c r="EN113" s="275" t="s">
        <v>1899</v>
      </c>
      <c r="EO113" s="330">
        <v>25</v>
      </c>
      <c r="EP113" s="330">
        <v>30</v>
      </c>
      <c r="EQ113" s="330">
        <v>25</v>
      </c>
      <c r="ER113" s="330">
        <v>26</v>
      </c>
      <c r="ES113" s="330">
        <v>29</v>
      </c>
      <c r="ET113" s="831">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19" t="s">
        <v>843</v>
      </c>
      <c r="EN114" s="275" t="s">
        <v>1900</v>
      </c>
      <c r="EO114" s="277">
        <v>38</v>
      </c>
      <c r="EP114" s="277">
        <v>58</v>
      </c>
      <c r="EQ114" s="277">
        <v>40</v>
      </c>
      <c r="ER114" s="330">
        <v>45</v>
      </c>
      <c r="ES114" s="277">
        <v>50</v>
      </c>
      <c r="ET114" s="827">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19" t="s">
        <v>847</v>
      </c>
      <c r="EN115" s="275" t="s">
        <v>1901</v>
      </c>
      <c r="EO115" s="276">
        <v>2</v>
      </c>
      <c r="EP115" s="811">
        <v>10</v>
      </c>
      <c r="EQ115" s="811">
        <v>2</v>
      </c>
      <c r="ER115" s="811">
        <v>4</v>
      </c>
      <c r="ES115" s="811">
        <v>6</v>
      </c>
      <c r="ET115" s="838">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19" t="s">
        <v>851</v>
      </c>
      <c r="EN116" s="275" t="s">
        <v>852</v>
      </c>
      <c r="EO116" s="275">
        <v>2</v>
      </c>
      <c r="EP116" s="275">
        <v>3</v>
      </c>
      <c r="EQ116" s="276">
        <v>1</v>
      </c>
      <c r="ER116" s="276">
        <v>1</v>
      </c>
      <c r="ES116" s="277">
        <v>0.5</v>
      </c>
      <c r="ET116" s="831">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19" t="s">
        <v>855</v>
      </c>
      <c r="EN117" s="275" t="s">
        <v>1902</v>
      </c>
      <c r="EO117" s="276">
        <v>5</v>
      </c>
      <c r="EP117" s="811">
        <v>30</v>
      </c>
      <c r="EQ117" s="811">
        <v>5</v>
      </c>
      <c r="ER117" s="811">
        <v>15</v>
      </c>
      <c r="ES117" s="811">
        <v>25</v>
      </c>
      <c r="ET117" s="838">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19" t="s">
        <v>859</v>
      </c>
      <c r="EN118" s="275" t="s">
        <v>860</v>
      </c>
      <c r="EO118" s="275">
        <v>1</v>
      </c>
      <c r="EP118" s="812">
        <v>2</v>
      </c>
      <c r="EQ118" s="811">
        <v>0</v>
      </c>
      <c r="ER118" s="816">
        <v>0</v>
      </c>
      <c r="ES118" s="811">
        <v>1</v>
      </c>
      <c r="ET118" s="832">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19" t="s">
        <v>863</v>
      </c>
      <c r="EN119" s="275" t="s">
        <v>864</v>
      </c>
      <c r="EO119" s="276">
        <v>0</v>
      </c>
      <c r="EP119" s="811">
        <v>40</v>
      </c>
      <c r="EQ119" s="811">
        <v>5</v>
      </c>
      <c r="ER119" s="811">
        <v>15</v>
      </c>
      <c r="ES119" s="811">
        <v>30</v>
      </c>
      <c r="ET119" s="838">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19" t="s">
        <v>867</v>
      </c>
      <c r="EN120" s="275" t="s">
        <v>868</v>
      </c>
      <c r="EO120" s="276">
        <v>0</v>
      </c>
      <c r="EP120" s="811">
        <v>90</v>
      </c>
      <c r="EQ120" s="811">
        <v>0</v>
      </c>
      <c r="ER120" s="811">
        <v>5</v>
      </c>
      <c r="ES120" s="811">
        <v>40</v>
      </c>
      <c r="ET120" s="838">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19" t="s">
        <v>873</v>
      </c>
      <c r="EN121" s="275" t="s">
        <v>874</v>
      </c>
      <c r="EO121" s="275">
        <v>1</v>
      </c>
      <c r="EP121" s="277">
        <v>2</v>
      </c>
      <c r="EQ121" s="277">
        <v>0.5</v>
      </c>
      <c r="ER121" s="277">
        <v>0.5</v>
      </c>
      <c r="ES121" s="277">
        <v>0.5</v>
      </c>
      <c r="ET121" s="831">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19" t="s">
        <v>877</v>
      </c>
      <c r="EN122" s="275" t="s">
        <v>878</v>
      </c>
      <c r="EO122" s="275">
        <v>281</v>
      </c>
      <c r="EP122" s="275">
        <v>600</v>
      </c>
      <c r="EQ122" s="276">
        <v>150</v>
      </c>
      <c r="ER122" s="276">
        <v>150</v>
      </c>
      <c r="ES122" s="276">
        <v>150</v>
      </c>
      <c r="ET122" s="828">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19" t="s">
        <v>881</v>
      </c>
      <c r="EN123" s="275" t="s">
        <v>882</v>
      </c>
      <c r="EO123" s="387">
        <v>0</v>
      </c>
      <c r="EP123" s="387">
        <v>1</v>
      </c>
      <c r="EQ123" s="277">
        <v>0.2</v>
      </c>
      <c r="ER123" s="817">
        <v>0</v>
      </c>
      <c r="ES123" s="817">
        <v>0.4</v>
      </c>
      <c r="ET123" s="826">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19" t="s">
        <v>885</v>
      </c>
      <c r="EN124" s="275" t="s">
        <v>886</v>
      </c>
      <c r="EO124" s="387">
        <v>1</v>
      </c>
      <c r="EP124" s="387">
        <v>3</v>
      </c>
      <c r="EQ124" s="277">
        <v>0.5</v>
      </c>
      <c r="ER124" s="277">
        <v>0.5</v>
      </c>
      <c r="ES124" s="276">
        <v>1</v>
      </c>
      <c r="ET124" s="828">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19" t="s">
        <v>891</v>
      </c>
      <c r="EN125" s="275" t="s">
        <v>892</v>
      </c>
      <c r="EO125" s="277">
        <v>0</v>
      </c>
      <c r="EP125" s="277">
        <v>70</v>
      </c>
      <c r="EQ125" s="277">
        <v>10</v>
      </c>
      <c r="ER125" s="817">
        <v>0</v>
      </c>
      <c r="ES125" s="817">
        <v>30</v>
      </c>
      <c r="ET125" s="826">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19" t="s">
        <v>895</v>
      </c>
      <c r="EN126" s="275" t="s">
        <v>896</v>
      </c>
      <c r="EO126" s="275">
        <v>0</v>
      </c>
      <c r="EP126" s="275">
        <v>1</v>
      </c>
      <c r="EQ126" s="277">
        <v>0.2</v>
      </c>
      <c r="ER126" s="817">
        <v>0.2</v>
      </c>
      <c r="ES126" s="277">
        <v>0.3</v>
      </c>
      <c r="ET126" s="826">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19" t="s">
        <v>899</v>
      </c>
      <c r="EN127" s="275" t="s">
        <v>900</v>
      </c>
      <c r="EO127" s="275">
        <v>0</v>
      </c>
      <c r="EP127" s="275">
        <v>4</v>
      </c>
      <c r="EQ127" s="276">
        <v>1</v>
      </c>
      <c r="ER127" s="276">
        <v>1</v>
      </c>
      <c r="ES127" s="276">
        <v>1</v>
      </c>
      <c r="ET127" s="828">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19" t="s">
        <v>905</v>
      </c>
      <c r="EN128" s="275" t="s">
        <v>906</v>
      </c>
      <c r="EO128" s="275">
        <v>0</v>
      </c>
      <c r="EP128" s="275">
        <v>2</v>
      </c>
      <c r="EQ128" s="277">
        <v>0.5</v>
      </c>
      <c r="ER128" s="277">
        <v>0.5</v>
      </c>
      <c r="ES128" s="277">
        <v>0.5</v>
      </c>
      <c r="ET128" s="831">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19" t="s">
        <v>909</v>
      </c>
      <c r="EN129" s="275" t="s">
        <v>910</v>
      </c>
      <c r="EO129" s="275">
        <v>0</v>
      </c>
      <c r="EP129" s="275">
        <v>200</v>
      </c>
      <c r="EQ129" s="276">
        <v>50</v>
      </c>
      <c r="ER129" s="276">
        <v>50</v>
      </c>
      <c r="ES129" s="276">
        <v>50</v>
      </c>
      <c r="ET129" s="828">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19" t="s">
        <v>913</v>
      </c>
      <c r="EN130" s="275" t="s">
        <v>914</v>
      </c>
      <c r="EO130" s="275">
        <v>0</v>
      </c>
      <c r="EP130" s="275">
        <v>1</v>
      </c>
      <c r="EQ130" s="277">
        <v>0.2</v>
      </c>
      <c r="ER130" s="277">
        <v>0.3</v>
      </c>
      <c r="ES130" s="277">
        <v>0.3</v>
      </c>
      <c r="ET130" s="831">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19" t="s">
        <v>917</v>
      </c>
      <c r="EN131" s="275" t="s">
        <v>918</v>
      </c>
      <c r="EO131" s="275">
        <v>0</v>
      </c>
      <c r="EP131" s="275">
        <v>1</v>
      </c>
      <c r="EQ131" s="277">
        <v>0.2</v>
      </c>
      <c r="ER131" s="277">
        <v>0.3</v>
      </c>
      <c r="ES131" s="277">
        <v>0.3</v>
      </c>
      <c r="ET131" s="831">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19" t="s">
        <v>921</v>
      </c>
      <c r="EN132" s="275" t="s">
        <v>922</v>
      </c>
      <c r="EO132" s="275">
        <v>0</v>
      </c>
      <c r="EP132" s="275">
        <v>1</v>
      </c>
      <c r="EQ132" s="277">
        <v>0.2</v>
      </c>
      <c r="ER132" s="277">
        <v>0.3</v>
      </c>
      <c r="ES132" s="277">
        <v>0.3</v>
      </c>
      <c r="ET132" s="831">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19" t="s">
        <v>928</v>
      </c>
      <c r="EN133" s="275" t="s">
        <v>929</v>
      </c>
      <c r="EO133" s="275">
        <v>0</v>
      </c>
      <c r="EP133" s="275">
        <v>2</v>
      </c>
      <c r="EQ133" s="277">
        <v>0.5</v>
      </c>
      <c r="ER133" s="277">
        <v>0.5</v>
      </c>
      <c r="ES133" s="277">
        <v>0.5</v>
      </c>
      <c r="ET133" s="831">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19" t="s">
        <v>932</v>
      </c>
      <c r="EN134" s="275" t="s">
        <v>933</v>
      </c>
      <c r="EO134" s="275">
        <v>300</v>
      </c>
      <c r="EP134" s="275">
        <v>500</v>
      </c>
      <c r="EQ134" s="276">
        <v>125</v>
      </c>
      <c r="ER134" s="276">
        <v>125</v>
      </c>
      <c r="ES134" s="276">
        <v>125</v>
      </c>
      <c r="ET134" s="828">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19" t="s">
        <v>936</v>
      </c>
      <c r="EN135" s="275" t="s">
        <v>937</v>
      </c>
      <c r="EO135" s="275">
        <v>0</v>
      </c>
      <c r="EP135" s="387">
        <v>1</v>
      </c>
      <c r="EQ135" s="330">
        <v>0.25</v>
      </c>
      <c r="ER135" s="818">
        <v>0.05</v>
      </c>
      <c r="ES135" s="818">
        <v>0.35</v>
      </c>
      <c r="ET135" s="829">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19" t="s">
        <v>940</v>
      </c>
      <c r="EN136" s="275" t="s">
        <v>941</v>
      </c>
      <c r="EO136" s="275">
        <v>0</v>
      </c>
      <c r="EP136" s="275">
        <v>8</v>
      </c>
      <c r="EQ136" s="276">
        <v>2</v>
      </c>
      <c r="ER136" s="276">
        <v>2</v>
      </c>
      <c r="ES136" s="276">
        <v>2</v>
      </c>
      <c r="ET136" s="828">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19" t="s">
        <v>944</v>
      </c>
      <c r="EN137" s="275" t="s">
        <v>945</v>
      </c>
      <c r="EO137" s="275">
        <v>6</v>
      </c>
      <c r="EP137" s="275">
        <v>194</v>
      </c>
      <c r="EQ137" s="276">
        <v>48</v>
      </c>
      <c r="ER137" s="276">
        <v>48</v>
      </c>
      <c r="ES137" s="276">
        <v>48</v>
      </c>
      <c r="ET137" s="828">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19" t="s">
        <v>948</v>
      </c>
      <c r="EN138" s="275" t="s">
        <v>949</v>
      </c>
      <c r="EO138" s="275">
        <v>0</v>
      </c>
      <c r="EP138" s="387">
        <v>1</v>
      </c>
      <c r="EQ138" s="330">
        <v>0.25</v>
      </c>
      <c r="ER138" s="330">
        <v>0.25</v>
      </c>
      <c r="ES138" s="330">
        <v>0.25</v>
      </c>
      <c r="ET138" s="827">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19" t="s">
        <v>954</v>
      </c>
      <c r="EN139" s="275" t="s">
        <v>955</v>
      </c>
      <c r="EO139" s="275">
        <v>0</v>
      </c>
      <c r="EP139" s="275">
        <v>1</v>
      </c>
      <c r="EQ139" s="276">
        <v>0</v>
      </c>
      <c r="ER139" s="817">
        <v>0</v>
      </c>
      <c r="ES139" s="818">
        <v>0.5</v>
      </c>
      <c r="ET139" s="829">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19" t="s">
        <v>958</v>
      </c>
      <c r="EN140" s="275" t="s">
        <v>959</v>
      </c>
      <c r="EO140" s="275">
        <v>0</v>
      </c>
      <c r="EP140" s="275">
        <v>1</v>
      </c>
      <c r="EQ140" s="330">
        <v>0.25</v>
      </c>
      <c r="ER140" s="330">
        <v>0.25</v>
      </c>
      <c r="ES140" s="330">
        <v>0.25</v>
      </c>
      <c r="ET140" s="827">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19" t="s">
        <v>962</v>
      </c>
      <c r="EN141" s="275" t="s">
        <v>963</v>
      </c>
      <c r="EO141" s="275">
        <v>1</v>
      </c>
      <c r="EP141" s="275">
        <v>2</v>
      </c>
      <c r="EQ141" s="277">
        <v>0.5</v>
      </c>
      <c r="ER141" s="277">
        <v>0.5</v>
      </c>
      <c r="ES141" s="277">
        <v>0.5</v>
      </c>
      <c r="ET141" s="831">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19" t="s">
        <v>966</v>
      </c>
      <c r="EN142" s="275" t="s">
        <v>967</v>
      </c>
      <c r="EO142" s="275">
        <v>10</v>
      </c>
      <c r="EP142" s="275">
        <v>20</v>
      </c>
      <c r="EQ142" s="276">
        <v>6</v>
      </c>
      <c r="ER142" s="276">
        <v>6</v>
      </c>
      <c r="ES142" s="276">
        <v>4</v>
      </c>
      <c r="ET142" s="828">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19" t="s">
        <v>970</v>
      </c>
      <c r="EN143" s="275" t="s">
        <v>971</v>
      </c>
      <c r="EO143" s="276">
        <v>15</v>
      </c>
      <c r="EP143" s="276">
        <v>65</v>
      </c>
      <c r="EQ143" s="276">
        <v>0</v>
      </c>
      <c r="ER143" s="277">
        <v>30</v>
      </c>
      <c r="ES143" s="277">
        <v>30</v>
      </c>
      <c r="ET143" s="827">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19" t="s">
        <v>976</v>
      </c>
      <c r="EN144" s="275" t="s">
        <v>977</v>
      </c>
      <c r="EO144" s="387">
        <v>0</v>
      </c>
      <c r="EP144" s="387">
        <v>1</v>
      </c>
      <c r="EQ144" s="330">
        <v>0.25</v>
      </c>
      <c r="ER144" s="818">
        <v>0</v>
      </c>
      <c r="ES144" s="818">
        <v>0.35</v>
      </c>
      <c r="ET144" s="829">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19" t="s">
        <v>980</v>
      </c>
      <c r="EN145" s="275" t="s">
        <v>981</v>
      </c>
      <c r="EO145" s="387">
        <v>0</v>
      </c>
      <c r="EP145" s="387">
        <v>4</v>
      </c>
      <c r="EQ145" s="276">
        <v>1</v>
      </c>
      <c r="ER145" s="276">
        <v>1</v>
      </c>
      <c r="ES145" s="276">
        <v>1</v>
      </c>
      <c r="ET145" s="828">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19" t="s">
        <v>984</v>
      </c>
      <c r="EN146" s="275" t="s">
        <v>985</v>
      </c>
      <c r="EO146" s="387">
        <v>1</v>
      </c>
      <c r="EP146" s="387">
        <v>3</v>
      </c>
      <c r="EQ146" s="276">
        <v>1</v>
      </c>
      <c r="ER146" s="276">
        <v>1</v>
      </c>
      <c r="ES146" s="276">
        <v>1</v>
      </c>
      <c r="ET146" s="828">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19" t="s">
        <v>988</v>
      </c>
      <c r="EN147" s="275" t="s">
        <v>989</v>
      </c>
      <c r="EO147" s="387">
        <v>0</v>
      </c>
      <c r="EP147" s="387">
        <v>1</v>
      </c>
      <c r="EQ147" s="277">
        <v>0.2</v>
      </c>
      <c r="ER147" s="277">
        <v>0.2</v>
      </c>
      <c r="ES147" s="277">
        <v>0.3</v>
      </c>
      <c r="ET147" s="831">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19" t="s">
        <v>996</v>
      </c>
      <c r="EN148" s="275" t="s">
        <v>997</v>
      </c>
      <c r="EO148" s="812">
        <v>12</v>
      </c>
      <c r="EP148" s="812">
        <v>17</v>
      </c>
      <c r="EQ148" s="811">
        <v>0</v>
      </c>
      <c r="ER148" s="811">
        <v>3</v>
      </c>
      <c r="ES148" s="811">
        <v>2</v>
      </c>
      <c r="ET148" s="838">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19" t="s">
        <v>1001</v>
      </c>
      <c r="EN149" s="275" t="s">
        <v>1002</v>
      </c>
      <c r="EO149" s="275">
        <v>0</v>
      </c>
      <c r="EP149" s="275">
        <v>3</v>
      </c>
      <c r="EQ149" s="277">
        <v>0.2</v>
      </c>
      <c r="ER149" s="841">
        <v>0.2</v>
      </c>
      <c r="ES149" s="841">
        <v>1.6</v>
      </c>
      <c r="ET149" s="828">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19" t="s">
        <v>1005</v>
      </c>
      <c r="EN150" s="275" t="s">
        <v>1006</v>
      </c>
      <c r="EO150" s="387">
        <v>12</v>
      </c>
      <c r="EP150" s="387">
        <v>12</v>
      </c>
      <c r="EQ150" s="276">
        <v>12</v>
      </c>
      <c r="ER150" s="842">
        <v>4</v>
      </c>
      <c r="ES150" s="842">
        <v>4</v>
      </c>
      <c r="ET150" s="843">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19" t="s">
        <v>1009</v>
      </c>
      <c r="EN151" s="275" t="s">
        <v>1010</v>
      </c>
      <c r="EO151" s="839">
        <v>26</v>
      </c>
      <c r="EP151" s="839">
        <v>28</v>
      </c>
      <c r="EQ151" s="811">
        <v>0</v>
      </c>
      <c r="ER151" s="841">
        <v>0.5</v>
      </c>
      <c r="ES151" s="841">
        <v>0.5</v>
      </c>
      <c r="ET151" s="843">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19" t="s">
        <v>1013</v>
      </c>
      <c r="EN152" s="275" t="s">
        <v>1014</v>
      </c>
      <c r="EO152" s="387">
        <v>0</v>
      </c>
      <c r="EP152" s="387">
        <v>3</v>
      </c>
      <c r="EQ152" s="276">
        <v>0</v>
      </c>
      <c r="ER152" s="842">
        <v>0</v>
      </c>
      <c r="ES152" s="842">
        <v>2</v>
      </c>
      <c r="ET152" s="828">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19" t="s">
        <v>1017</v>
      </c>
      <c r="EN153" s="275" t="s">
        <v>1018</v>
      </c>
      <c r="EO153" s="387">
        <v>26</v>
      </c>
      <c r="EP153" s="387">
        <v>26</v>
      </c>
      <c r="EQ153" s="277">
        <v>0.2</v>
      </c>
      <c r="ER153" s="277">
        <v>7.8</v>
      </c>
      <c r="ES153" s="276">
        <v>10</v>
      </c>
      <c r="ET153" s="828">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19" t="s">
        <v>1021</v>
      </c>
      <c r="EN154" s="275" t="s">
        <v>1010</v>
      </c>
      <c r="EO154" s="654">
        <v>0.6</v>
      </c>
      <c r="EP154" s="387">
        <v>1</v>
      </c>
      <c r="EQ154" s="277">
        <v>0.5</v>
      </c>
      <c r="ER154" s="841">
        <v>0.4</v>
      </c>
      <c r="ES154" s="841">
        <v>0.1</v>
      </c>
      <c r="ET154" s="828">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19" t="s">
        <v>1024</v>
      </c>
      <c r="EN155" s="275" t="s">
        <v>1018</v>
      </c>
      <c r="EO155" s="387">
        <v>1</v>
      </c>
      <c r="EP155" s="387">
        <v>1</v>
      </c>
      <c r="EQ155" s="276">
        <v>0</v>
      </c>
      <c r="ER155" s="842">
        <v>0</v>
      </c>
      <c r="ES155" s="841">
        <v>0.5</v>
      </c>
      <c r="ET155" s="844">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19" t="s">
        <v>1027</v>
      </c>
      <c r="EN156" s="275" t="s">
        <v>1010</v>
      </c>
      <c r="EO156" s="387">
        <v>1</v>
      </c>
      <c r="EP156" s="387">
        <v>2</v>
      </c>
      <c r="EQ156" s="277">
        <v>0.4</v>
      </c>
      <c r="ER156" s="845">
        <v>0.08</v>
      </c>
      <c r="ES156" s="845">
        <v>0.6</v>
      </c>
      <c r="ET156" s="846">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19" t="s">
        <v>1030</v>
      </c>
      <c r="EN157" s="275" t="s">
        <v>1018</v>
      </c>
      <c r="EO157" s="387">
        <v>3</v>
      </c>
      <c r="EP157" s="387">
        <v>3</v>
      </c>
      <c r="EQ157" s="277">
        <v>2</v>
      </c>
      <c r="ER157" s="842">
        <v>1</v>
      </c>
      <c r="ES157" s="842">
        <v>1</v>
      </c>
      <c r="ET157" s="843">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19" t="s">
        <v>1033</v>
      </c>
      <c r="EN158" s="275" t="s">
        <v>1010</v>
      </c>
      <c r="EO158" s="839">
        <v>2</v>
      </c>
      <c r="EP158" s="839">
        <v>6</v>
      </c>
      <c r="EQ158" s="811">
        <v>1</v>
      </c>
      <c r="ER158" s="842">
        <v>1</v>
      </c>
      <c r="ES158" s="842">
        <v>2</v>
      </c>
      <c r="ET158" s="838">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19" t="s">
        <v>1036</v>
      </c>
      <c r="EN159" s="275" t="s">
        <v>1018</v>
      </c>
      <c r="EO159" s="387">
        <v>6</v>
      </c>
      <c r="EP159" s="387">
        <v>7</v>
      </c>
      <c r="EQ159" s="277">
        <v>0.2</v>
      </c>
      <c r="ER159" s="841">
        <v>0.4</v>
      </c>
      <c r="ES159" s="841">
        <v>0.4</v>
      </c>
      <c r="ET159" s="843">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19" t="s">
        <v>1039</v>
      </c>
      <c r="EN160" s="275" t="s">
        <v>1010</v>
      </c>
      <c r="EO160" s="387">
        <v>0</v>
      </c>
      <c r="EP160" s="387">
        <v>1</v>
      </c>
      <c r="EQ160" s="276">
        <v>0</v>
      </c>
      <c r="ER160" s="841">
        <v>0.7</v>
      </c>
      <c r="ES160" s="841">
        <v>0.3</v>
      </c>
      <c r="ET160" s="828">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19" t="s">
        <v>1042</v>
      </c>
      <c r="EN161" s="275" t="s">
        <v>1018</v>
      </c>
      <c r="EO161" s="387">
        <v>1</v>
      </c>
      <c r="EP161" s="387">
        <v>1</v>
      </c>
      <c r="EQ161" s="276">
        <v>0</v>
      </c>
      <c r="ER161" s="276">
        <v>0</v>
      </c>
      <c r="ES161" s="276">
        <v>0</v>
      </c>
      <c r="ET161" s="828">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19" t="s">
        <v>1046</v>
      </c>
      <c r="EN162" s="275" t="s">
        <v>1010</v>
      </c>
      <c r="EO162" s="387">
        <v>0</v>
      </c>
      <c r="EP162" s="387">
        <v>3</v>
      </c>
      <c r="EQ162" s="277">
        <v>0.5</v>
      </c>
      <c r="ER162" s="841">
        <v>0.5</v>
      </c>
      <c r="ES162" s="276">
        <v>1</v>
      </c>
      <c r="ET162" s="843">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19" t="s">
        <v>1049</v>
      </c>
      <c r="EN163" s="275" t="s">
        <v>1018</v>
      </c>
      <c r="EO163" s="387">
        <v>19</v>
      </c>
      <c r="EP163" s="387">
        <v>22</v>
      </c>
      <c r="EQ163" s="276">
        <v>4</v>
      </c>
      <c r="ER163" s="842">
        <v>6</v>
      </c>
      <c r="ES163" s="842">
        <v>8</v>
      </c>
      <c r="ET163" s="828">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19" t="s">
        <v>1053</v>
      </c>
      <c r="EN164" s="275" t="s">
        <v>1054</v>
      </c>
      <c r="EO164" s="387">
        <v>0</v>
      </c>
      <c r="EP164" s="387">
        <v>1</v>
      </c>
      <c r="EQ164" s="277">
        <v>0</v>
      </c>
      <c r="ER164" s="841">
        <v>0</v>
      </c>
      <c r="ES164" s="841">
        <v>0.8</v>
      </c>
      <c r="ET164" s="844">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19" t="s">
        <v>65</v>
      </c>
      <c r="EN165" s="812" t="s">
        <v>1054</v>
      </c>
      <c r="EO165" s="839">
        <v>0</v>
      </c>
      <c r="EP165" s="813">
        <v>0.3</v>
      </c>
      <c r="EQ165" s="810">
        <v>0</v>
      </c>
      <c r="ER165" s="841">
        <v>0</v>
      </c>
      <c r="ES165" s="841">
        <v>0</v>
      </c>
      <c r="ET165" s="844">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19" t="s">
        <v>1061</v>
      </c>
      <c r="EN166" s="275" t="s">
        <v>1054</v>
      </c>
      <c r="EO166" s="387">
        <v>0</v>
      </c>
      <c r="EP166" s="387">
        <v>1</v>
      </c>
      <c r="EQ166" s="330">
        <v>0.15</v>
      </c>
      <c r="ER166" s="845">
        <v>0.1</v>
      </c>
      <c r="ES166" s="845">
        <v>0.75</v>
      </c>
      <c r="ET166" s="844">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19" t="s">
        <v>1065</v>
      </c>
      <c r="EN167" s="275" t="s">
        <v>1054</v>
      </c>
      <c r="EO167" s="387">
        <v>0</v>
      </c>
      <c r="EP167" s="387">
        <v>1</v>
      </c>
      <c r="EQ167" s="330">
        <v>0</v>
      </c>
      <c r="ER167" s="845">
        <v>0.05</v>
      </c>
      <c r="ES167" s="330">
        <v>0.4</v>
      </c>
      <c r="ET167" s="846">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19" t="s">
        <v>1069</v>
      </c>
      <c r="EN168" s="275" t="s">
        <v>1054</v>
      </c>
      <c r="EO168" s="387">
        <v>0</v>
      </c>
      <c r="EP168" s="387">
        <v>1</v>
      </c>
      <c r="EQ168" s="810">
        <v>0</v>
      </c>
      <c r="ER168" s="841">
        <v>0</v>
      </c>
      <c r="ES168" s="841">
        <v>1</v>
      </c>
      <c r="ET168" s="844">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19" t="s">
        <v>1076</v>
      </c>
      <c r="EN169" s="275" t="s">
        <v>1077</v>
      </c>
      <c r="EO169" s="275">
        <v>0.3</v>
      </c>
      <c r="EP169" s="275">
        <v>1</v>
      </c>
      <c r="EQ169" s="276">
        <v>0</v>
      </c>
      <c r="ER169" s="842">
        <v>0</v>
      </c>
      <c r="ES169" s="842">
        <v>1</v>
      </c>
      <c r="ET169" s="828">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19" t="s">
        <v>1080</v>
      </c>
      <c r="EN170" s="275" t="s">
        <v>1081</v>
      </c>
      <c r="EO170" s="275">
        <v>6</v>
      </c>
      <c r="EP170" s="812">
        <v>8</v>
      </c>
      <c r="EQ170" s="810">
        <v>0</v>
      </c>
      <c r="ER170" s="841">
        <v>0</v>
      </c>
      <c r="ES170" s="841">
        <v>2</v>
      </c>
      <c r="ET170" s="833">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19" t="s">
        <v>1084</v>
      </c>
      <c r="EN171" s="275" t="s">
        <v>1085</v>
      </c>
      <c r="EO171" s="387">
        <v>15</v>
      </c>
      <c r="EP171" s="839">
        <v>35</v>
      </c>
      <c r="EQ171" s="810">
        <v>0</v>
      </c>
      <c r="ER171" s="841">
        <v>14</v>
      </c>
      <c r="ES171" s="841">
        <v>14</v>
      </c>
      <c r="ET171" s="844">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19" t="s">
        <v>1088</v>
      </c>
      <c r="EN172" s="275" t="s">
        <v>1089</v>
      </c>
      <c r="EO172" s="387">
        <v>140</v>
      </c>
      <c r="EP172" s="387">
        <v>140</v>
      </c>
      <c r="EQ172" s="276">
        <v>20</v>
      </c>
      <c r="ER172" s="276">
        <v>40</v>
      </c>
      <c r="ES172" s="276">
        <v>40</v>
      </c>
      <c r="ET172" s="828">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19" t="s">
        <v>1092</v>
      </c>
      <c r="EN173" s="275" t="s">
        <v>1093</v>
      </c>
      <c r="EO173" s="839">
        <v>12</v>
      </c>
      <c r="EP173" s="839">
        <v>30</v>
      </c>
      <c r="EQ173" s="811">
        <v>2</v>
      </c>
      <c r="ER173" s="811">
        <v>6</v>
      </c>
      <c r="ES173" s="811">
        <v>5</v>
      </c>
      <c r="ET173" s="838">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19" t="s">
        <v>1096</v>
      </c>
      <c r="EN174" s="275" t="s">
        <v>1097</v>
      </c>
      <c r="EO174" s="839">
        <v>4</v>
      </c>
      <c r="EP174" s="839">
        <v>9</v>
      </c>
      <c r="EQ174" s="811">
        <v>1</v>
      </c>
      <c r="ER174" s="842">
        <v>3</v>
      </c>
      <c r="ES174" s="842">
        <v>5</v>
      </c>
      <c r="ET174" s="843">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19" t="s">
        <v>1100</v>
      </c>
      <c r="EN175" s="275" t="s">
        <v>1101</v>
      </c>
      <c r="EO175" s="387">
        <v>0</v>
      </c>
      <c r="EP175" s="387">
        <v>5</v>
      </c>
      <c r="EQ175" s="276">
        <v>0</v>
      </c>
      <c r="ER175" s="847">
        <v>5</v>
      </c>
      <c r="ES175" s="847">
        <v>0</v>
      </c>
      <c r="ET175" s="848">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19" t="s">
        <v>1104</v>
      </c>
      <c r="EN176" s="275" t="s">
        <v>1105</v>
      </c>
      <c r="EO176" s="839">
        <v>64</v>
      </c>
      <c r="EP176" s="839">
        <v>89</v>
      </c>
      <c r="EQ176" s="811">
        <v>7</v>
      </c>
      <c r="ER176" s="842">
        <v>8</v>
      </c>
      <c r="ES176" s="842">
        <v>9</v>
      </c>
      <c r="ET176" s="843">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19" t="s">
        <v>1108</v>
      </c>
      <c r="EN177" s="275" t="s">
        <v>1109</v>
      </c>
      <c r="EO177" s="839">
        <v>1</v>
      </c>
      <c r="EP177" s="839">
        <v>6</v>
      </c>
      <c r="EQ177" s="810">
        <v>0.5</v>
      </c>
      <c r="ER177" s="810">
        <v>1.5</v>
      </c>
      <c r="ES177" s="810">
        <v>1.5</v>
      </c>
      <c r="ET177" s="833">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19" t="s">
        <v>1112</v>
      </c>
      <c r="EN178" s="275" t="s">
        <v>1113</v>
      </c>
      <c r="EO178" s="387">
        <v>0</v>
      </c>
      <c r="EP178" s="387">
        <v>1</v>
      </c>
      <c r="EQ178" s="276">
        <v>0</v>
      </c>
      <c r="ER178" s="277">
        <v>0.5</v>
      </c>
      <c r="ES178" s="277">
        <v>0.5</v>
      </c>
      <c r="ET178" s="828">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19" t="s">
        <v>1116</v>
      </c>
      <c r="EN179" s="275" t="s">
        <v>1117</v>
      </c>
      <c r="EO179" s="387">
        <v>0</v>
      </c>
      <c r="EP179" s="387">
        <v>1</v>
      </c>
      <c r="EQ179" s="276">
        <v>0</v>
      </c>
      <c r="ER179" s="841">
        <v>0.1</v>
      </c>
      <c r="ES179" s="841">
        <v>0.9</v>
      </c>
      <c r="ET179" s="828">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19" t="s">
        <v>1120</v>
      </c>
      <c r="EN180" s="275" t="s">
        <v>906</v>
      </c>
      <c r="EO180" s="387">
        <v>0</v>
      </c>
      <c r="EP180" s="387">
        <v>1</v>
      </c>
      <c r="EQ180" s="330">
        <v>0.02</v>
      </c>
      <c r="ER180" s="841">
        <v>0</v>
      </c>
      <c r="ES180" s="330">
        <v>0.08</v>
      </c>
      <c r="ET180" s="844">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19" t="s">
        <v>1123</v>
      </c>
      <c r="EN181" s="275" t="s">
        <v>1124</v>
      </c>
      <c r="EO181" s="387">
        <v>0</v>
      </c>
      <c r="EP181" s="387">
        <v>1</v>
      </c>
      <c r="EQ181" s="276">
        <v>0</v>
      </c>
      <c r="ER181" s="845">
        <v>0</v>
      </c>
      <c r="ES181" s="330">
        <v>0.35</v>
      </c>
      <c r="ET181" s="846">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19" t="s">
        <v>1130</v>
      </c>
      <c r="EN182" s="275" t="s">
        <v>1131</v>
      </c>
      <c r="EO182" s="275">
        <v>184</v>
      </c>
      <c r="EP182" s="275">
        <v>300</v>
      </c>
      <c r="EQ182" s="276">
        <v>0</v>
      </c>
      <c r="ER182" s="842">
        <v>58</v>
      </c>
      <c r="ES182" s="842">
        <v>58</v>
      </c>
      <c r="ET182" s="828">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19" t="s">
        <v>1134</v>
      </c>
      <c r="EN183" s="275" t="s">
        <v>1135</v>
      </c>
      <c r="EO183" s="275">
        <v>1</v>
      </c>
      <c r="EP183" s="275">
        <v>1</v>
      </c>
      <c r="EQ183" s="330">
        <v>0.25</v>
      </c>
      <c r="ER183" s="330">
        <v>0.25</v>
      </c>
      <c r="ES183" s="330">
        <v>0.25</v>
      </c>
      <c r="ET183" s="827">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19" t="s">
        <v>1138</v>
      </c>
      <c r="EN184" s="275" t="s">
        <v>1139</v>
      </c>
      <c r="EO184" s="649">
        <v>3610</v>
      </c>
      <c r="EP184" s="812">
        <v>3610</v>
      </c>
      <c r="EQ184" s="811">
        <v>3610</v>
      </c>
      <c r="ER184" s="811">
        <v>3610</v>
      </c>
      <c r="ES184" s="811">
        <v>3610</v>
      </c>
      <c r="ET184" s="838">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19" t="s">
        <v>1144</v>
      </c>
      <c r="EN185" s="275" t="s">
        <v>305</v>
      </c>
      <c r="EO185" s="275">
        <v>0</v>
      </c>
      <c r="EP185" s="275">
        <v>1</v>
      </c>
      <c r="EQ185" s="330">
        <v>0.25</v>
      </c>
      <c r="ER185" s="845">
        <v>0</v>
      </c>
      <c r="ES185" s="845">
        <v>0</v>
      </c>
      <c r="ET185" s="846">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19" t="s">
        <v>1149</v>
      </c>
      <c r="EN186" s="275" t="s">
        <v>1150</v>
      </c>
      <c r="EO186" s="275">
        <v>0</v>
      </c>
      <c r="EP186" s="275">
        <v>1</v>
      </c>
      <c r="EQ186" s="277">
        <v>0.5</v>
      </c>
      <c r="ER186" s="817">
        <v>0.3</v>
      </c>
      <c r="ES186" s="817">
        <v>0.2</v>
      </c>
      <c r="ET186" s="828">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19" t="s">
        <v>1154</v>
      </c>
      <c r="EN187" s="275" t="s">
        <v>1155</v>
      </c>
      <c r="EO187" s="275">
        <v>0</v>
      </c>
      <c r="EP187" s="277">
        <v>100</v>
      </c>
      <c r="EQ187" s="277">
        <v>10</v>
      </c>
      <c r="ER187" s="277">
        <v>30</v>
      </c>
      <c r="ES187" s="277">
        <v>30</v>
      </c>
      <c r="ET187" s="831">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19" t="s">
        <v>1158</v>
      </c>
      <c r="EN188" s="275" t="s">
        <v>1159</v>
      </c>
      <c r="EO188" s="387">
        <v>0</v>
      </c>
      <c r="EP188" s="387">
        <v>1</v>
      </c>
      <c r="EQ188" s="276">
        <v>0</v>
      </c>
      <c r="ER188" s="817">
        <v>0.3</v>
      </c>
      <c r="ES188" s="817">
        <v>0.4</v>
      </c>
      <c r="ET188" s="826">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19" t="s">
        <v>1162</v>
      </c>
      <c r="EN189" s="275" t="s">
        <v>1163</v>
      </c>
      <c r="EO189" s="387">
        <v>0</v>
      </c>
      <c r="EP189" s="387">
        <v>2</v>
      </c>
      <c r="EQ189" s="277">
        <v>0</v>
      </c>
      <c r="ER189" s="817">
        <v>0.5</v>
      </c>
      <c r="ES189" s="277">
        <v>1</v>
      </c>
      <c r="ET189" s="826">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19" t="s">
        <v>1166</v>
      </c>
      <c r="EN190" s="275" t="s">
        <v>1167</v>
      </c>
      <c r="EO190" s="387">
        <v>0</v>
      </c>
      <c r="EP190" s="387">
        <v>1</v>
      </c>
      <c r="EQ190" s="330">
        <v>0.25</v>
      </c>
      <c r="ER190" s="330">
        <v>0.25</v>
      </c>
      <c r="ES190" s="330">
        <v>0.25</v>
      </c>
      <c r="ET190" s="827">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19" t="s">
        <v>1170</v>
      </c>
      <c r="EN191" s="275" t="s">
        <v>1171</v>
      </c>
      <c r="EO191" s="839">
        <v>435</v>
      </c>
      <c r="EP191" s="839">
        <v>450</v>
      </c>
      <c r="EQ191" s="811">
        <v>1</v>
      </c>
      <c r="ER191" s="816">
        <v>3</v>
      </c>
      <c r="ES191" s="816">
        <v>9</v>
      </c>
      <c r="ET191" s="838">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19" t="s">
        <v>1176</v>
      </c>
      <c r="EN192" s="275" t="s">
        <v>1177</v>
      </c>
      <c r="EO192" s="275">
        <v>0</v>
      </c>
      <c r="EP192" s="275">
        <v>1</v>
      </c>
      <c r="EQ192" s="276">
        <v>1</v>
      </c>
      <c r="ER192" s="276">
        <v>1</v>
      </c>
      <c r="ES192" s="276">
        <v>1</v>
      </c>
      <c r="ET192" s="828">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19" t="s">
        <v>1180</v>
      </c>
      <c r="EN193" s="275" t="s">
        <v>1181</v>
      </c>
      <c r="EO193" s="275">
        <v>0</v>
      </c>
      <c r="EP193" s="275">
        <v>1</v>
      </c>
      <c r="EQ193" s="276">
        <v>1</v>
      </c>
      <c r="ER193" s="276">
        <v>1</v>
      </c>
      <c r="ES193" s="276">
        <v>1</v>
      </c>
      <c r="ET193" s="828">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19" t="s">
        <v>1184</v>
      </c>
      <c r="EN194" s="275" t="s">
        <v>1185</v>
      </c>
      <c r="EO194" s="387">
        <v>2</v>
      </c>
      <c r="EP194" s="387">
        <v>2</v>
      </c>
      <c r="EQ194" s="811">
        <v>0</v>
      </c>
      <c r="ER194" s="816">
        <v>0</v>
      </c>
      <c r="ES194" s="811">
        <v>1</v>
      </c>
      <c r="ET194" s="832">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19" t="s">
        <v>1191</v>
      </c>
      <c r="EN195" s="275" t="s">
        <v>1192</v>
      </c>
      <c r="EO195" s="275">
        <v>800</v>
      </c>
      <c r="EP195" s="812">
        <v>2800</v>
      </c>
      <c r="EQ195" s="811">
        <v>100</v>
      </c>
      <c r="ER195" s="817">
        <v>1</v>
      </c>
      <c r="ES195" s="816">
        <v>50</v>
      </c>
      <c r="ET195" s="832">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19" t="s">
        <v>1196</v>
      </c>
      <c r="EN196" s="275" t="s">
        <v>1197</v>
      </c>
      <c r="EO196" s="275">
        <v>0</v>
      </c>
      <c r="EP196" s="275">
        <v>400</v>
      </c>
      <c r="EQ196" s="276">
        <v>0</v>
      </c>
      <c r="ER196" s="816">
        <v>0</v>
      </c>
      <c r="ES196" s="816">
        <v>100</v>
      </c>
      <c r="ET196" s="832">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19" t="s">
        <v>1200</v>
      </c>
      <c r="EN197" s="275" t="s">
        <v>1201</v>
      </c>
      <c r="EO197" s="275">
        <v>0</v>
      </c>
      <c r="EP197" s="275">
        <v>100</v>
      </c>
      <c r="EQ197" s="276">
        <v>0</v>
      </c>
      <c r="ER197" s="816">
        <v>0</v>
      </c>
      <c r="ES197" s="816">
        <v>30</v>
      </c>
      <c r="ET197" s="832">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19" t="s">
        <v>1205</v>
      </c>
      <c r="EN198" s="275" t="s">
        <v>1206</v>
      </c>
      <c r="EO198" s="275">
        <v>0</v>
      </c>
      <c r="EP198" s="275">
        <v>1</v>
      </c>
      <c r="EQ198" s="330">
        <v>0</v>
      </c>
      <c r="ER198" s="818">
        <v>0</v>
      </c>
      <c r="ES198" s="330">
        <v>0.5</v>
      </c>
      <c r="ET198" s="829">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19" t="s">
        <v>1209</v>
      </c>
      <c r="EN199" s="275" t="s">
        <v>1903</v>
      </c>
      <c r="EO199" s="277">
        <v>30</v>
      </c>
      <c r="EP199" s="810">
        <v>100</v>
      </c>
      <c r="EQ199" s="810">
        <v>0</v>
      </c>
      <c r="ER199" s="818">
        <v>80</v>
      </c>
      <c r="ES199" s="816">
        <v>20</v>
      </c>
      <c r="ET199" s="829">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19" t="s">
        <v>1213</v>
      </c>
      <c r="EN200" s="275" t="s">
        <v>1214</v>
      </c>
      <c r="EO200" s="275">
        <v>0</v>
      </c>
      <c r="EP200" s="275">
        <v>1</v>
      </c>
      <c r="EQ200" s="330">
        <v>0.51</v>
      </c>
      <c r="ER200" s="330">
        <v>0.16</v>
      </c>
      <c r="ES200" s="330">
        <v>0.16</v>
      </c>
      <c r="ET200" s="827">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8">
        <v>0.13</v>
      </c>
      <c r="ES201" s="818">
        <v>0.37</v>
      </c>
      <c r="ET201" s="827">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1">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8">
        <v>0</v>
      </c>
      <c r="ES203" s="277">
        <v>0.5</v>
      </c>
      <c r="ET203" s="829">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6">
        <v>6</v>
      </c>
      <c r="ET204" s="832">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8">
        <v>0.25</v>
      </c>
      <c r="ES205" s="818">
        <v>0.38</v>
      </c>
      <c r="ET205" s="829">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19" t="s">
        <v>1242</v>
      </c>
      <c r="EN206" s="275" t="s">
        <v>1243</v>
      </c>
      <c r="EO206" s="275">
        <v>0</v>
      </c>
      <c r="EP206" s="275">
        <v>1</v>
      </c>
      <c r="EQ206" s="276">
        <v>0</v>
      </c>
      <c r="ER206" s="817">
        <v>0</v>
      </c>
      <c r="ES206" s="817">
        <v>0.5</v>
      </c>
      <c r="ET206" s="826">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19" t="s">
        <v>1246</v>
      </c>
      <c r="EN207" s="275" t="s">
        <v>874</v>
      </c>
      <c r="EO207" s="275">
        <v>1</v>
      </c>
      <c r="EP207" s="275">
        <v>1</v>
      </c>
      <c r="EQ207" s="277">
        <v>0.2</v>
      </c>
      <c r="ER207" s="277">
        <v>0.3</v>
      </c>
      <c r="ES207" s="277">
        <v>0.3</v>
      </c>
      <c r="ET207" s="831">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19" t="s">
        <v>1249</v>
      </c>
      <c r="EN208" s="275" t="s">
        <v>1250</v>
      </c>
      <c r="EO208" s="387">
        <v>24</v>
      </c>
      <c r="EP208" s="387">
        <v>80</v>
      </c>
      <c r="EQ208" s="276">
        <v>0</v>
      </c>
      <c r="ER208" s="816">
        <v>4</v>
      </c>
      <c r="ES208" s="816">
        <v>26</v>
      </c>
      <c r="ET208" s="832">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19" t="s">
        <v>1253</v>
      </c>
      <c r="EN209" s="275" t="s">
        <v>1254</v>
      </c>
      <c r="EO209" s="839">
        <v>51</v>
      </c>
      <c r="EP209" s="839">
        <v>65</v>
      </c>
      <c r="EQ209" s="811">
        <v>0</v>
      </c>
      <c r="ER209" s="816">
        <v>3</v>
      </c>
      <c r="ES209" s="811">
        <v>6</v>
      </c>
      <c r="ET209" s="832">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19" t="s">
        <v>1257</v>
      </c>
      <c r="EN210" s="275" t="s">
        <v>1258</v>
      </c>
      <c r="EO210" s="387">
        <v>0</v>
      </c>
      <c r="EP210" s="387">
        <v>1</v>
      </c>
      <c r="EQ210" s="276">
        <v>0</v>
      </c>
      <c r="ER210" s="277">
        <v>0.2</v>
      </c>
      <c r="ES210" s="277">
        <v>0.5</v>
      </c>
      <c r="ET210" s="831">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19" t="s">
        <v>1263</v>
      </c>
      <c r="EN211" s="275" t="s">
        <v>1264</v>
      </c>
      <c r="EO211" s="275">
        <v>1</v>
      </c>
      <c r="EP211" s="275">
        <v>1</v>
      </c>
      <c r="EQ211" s="276">
        <v>0</v>
      </c>
      <c r="ER211" s="818">
        <v>0.25</v>
      </c>
      <c r="ES211" s="817">
        <v>0.5</v>
      </c>
      <c r="ET211" s="829">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19" t="s">
        <v>1267</v>
      </c>
      <c r="EN212" s="275" t="s">
        <v>1268</v>
      </c>
      <c r="EO212" s="275">
        <v>0</v>
      </c>
      <c r="EP212" s="275">
        <v>1</v>
      </c>
      <c r="EQ212" s="277">
        <v>0.1</v>
      </c>
      <c r="ER212" s="818">
        <v>0.9</v>
      </c>
      <c r="ES212" s="330">
        <v>0</v>
      </c>
      <c r="ET212" s="831">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19" t="s">
        <v>1267</v>
      </c>
      <c r="EN213" s="275" t="s">
        <v>1272</v>
      </c>
      <c r="EO213" s="275">
        <v>0</v>
      </c>
      <c r="EP213" s="812">
        <v>1</v>
      </c>
      <c r="EQ213" s="814">
        <v>0</v>
      </c>
      <c r="ER213" s="818">
        <v>0.3</v>
      </c>
      <c r="ES213" s="814">
        <v>0.35</v>
      </c>
      <c r="ET213" s="849">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4" t="s">
        <v>1276</v>
      </c>
      <c r="EO214" s="274">
        <v>2</v>
      </c>
      <c r="EP214" s="274">
        <v>2</v>
      </c>
      <c r="EQ214" s="491">
        <v>0</v>
      </c>
      <c r="ER214" s="491">
        <v>0</v>
      </c>
      <c r="ES214" s="816">
        <v>1</v>
      </c>
      <c r="ET214" s="832">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19" t="s">
        <v>1279</v>
      </c>
      <c r="EN215" s="275" t="s">
        <v>1280</v>
      </c>
      <c r="EO215" s="275">
        <v>6</v>
      </c>
      <c r="EP215" s="275">
        <v>8</v>
      </c>
      <c r="EQ215" s="276">
        <v>2</v>
      </c>
      <c r="ER215" s="276">
        <v>2</v>
      </c>
      <c r="ES215" s="276">
        <v>2</v>
      </c>
      <c r="ET215" s="828">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19" t="s">
        <v>1283</v>
      </c>
      <c r="EN216" s="275" t="s">
        <v>305</v>
      </c>
      <c r="EO216" s="275">
        <v>1</v>
      </c>
      <c r="EP216" s="275">
        <v>1</v>
      </c>
      <c r="EQ216" s="330">
        <v>0.25</v>
      </c>
      <c r="ER216" s="330">
        <v>0.25</v>
      </c>
      <c r="ES216" s="330">
        <v>0.25</v>
      </c>
      <c r="ET216" s="827">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19" t="s">
        <v>1286</v>
      </c>
      <c r="EN217" s="275" t="s">
        <v>1287</v>
      </c>
      <c r="EO217" s="275">
        <v>0.05</v>
      </c>
      <c r="EP217" s="812">
        <v>0.7</v>
      </c>
      <c r="EQ217" s="810">
        <v>0.1</v>
      </c>
      <c r="ER217" s="818">
        <v>0.2</v>
      </c>
      <c r="ES217" s="817">
        <v>0.2</v>
      </c>
      <c r="ET217" s="826">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8">
        <v>0</v>
      </c>
      <c r="ES218" s="277">
        <v>0.5</v>
      </c>
      <c r="ET218" s="826">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8">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8">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4" t="s">
        <v>1306</v>
      </c>
      <c r="EO221" s="275">
        <v>1</v>
      </c>
      <c r="EP221" s="275">
        <v>1</v>
      </c>
      <c r="EQ221" s="330">
        <v>0.25</v>
      </c>
      <c r="ER221" s="330">
        <v>0.75</v>
      </c>
      <c r="ES221" s="276">
        <v>0</v>
      </c>
      <c r="ET221" s="828">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4" t="s">
        <v>1309</v>
      </c>
      <c r="EO222" s="275">
        <v>1</v>
      </c>
      <c r="EP222" s="275">
        <v>1</v>
      </c>
      <c r="EQ222" s="330">
        <v>0.25</v>
      </c>
      <c r="ER222" s="330">
        <v>0.25</v>
      </c>
      <c r="ES222" s="330">
        <v>0.25</v>
      </c>
      <c r="ET222" s="827">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8">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4" t="s">
        <v>1317</v>
      </c>
      <c r="EO224" s="275">
        <v>0.3</v>
      </c>
      <c r="EP224" s="275">
        <v>1</v>
      </c>
      <c r="EQ224" s="277">
        <v>0.2</v>
      </c>
      <c r="ER224" s="817">
        <v>0.2</v>
      </c>
      <c r="ES224" s="818">
        <v>0.3</v>
      </c>
      <c r="ET224" s="829">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4" t="s">
        <v>1321</v>
      </c>
      <c r="EO225" s="275">
        <v>0</v>
      </c>
      <c r="EP225" s="275">
        <v>1</v>
      </c>
      <c r="EQ225" s="330">
        <v>0</v>
      </c>
      <c r="ER225" s="818">
        <v>0</v>
      </c>
      <c r="ES225" s="818">
        <v>0.5</v>
      </c>
      <c r="ET225" s="829">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7">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7">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6">
        <v>1</v>
      </c>
      <c r="ES228" s="816">
        <v>3</v>
      </c>
      <c r="ET228" s="832">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0" t="s">
        <v>1341</v>
      </c>
      <c r="EM229" s="319" t="s">
        <v>1339</v>
      </c>
      <c r="EN229" s="275" t="s">
        <v>1340</v>
      </c>
      <c r="EO229" s="275">
        <v>0</v>
      </c>
      <c r="EP229" s="275">
        <v>23</v>
      </c>
      <c r="EQ229" s="276">
        <v>4</v>
      </c>
      <c r="ER229" s="816">
        <v>10</v>
      </c>
      <c r="ES229" s="816">
        <v>6</v>
      </c>
      <c r="ET229" s="832">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7">
        <v>0.2</v>
      </c>
      <c r="ES230" s="817">
        <v>1.4</v>
      </c>
      <c r="ET230" s="826">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7">
        <v>0</v>
      </c>
      <c r="ES231" s="277">
        <v>20</v>
      </c>
      <c r="ET231" s="826">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7">
        <v>0.2</v>
      </c>
      <c r="ES232" s="817">
        <v>0.2</v>
      </c>
      <c r="ET232" s="826">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4" t="s">
        <v>1361</v>
      </c>
      <c r="EO233" s="387">
        <v>0</v>
      </c>
      <c r="EP233" s="387">
        <v>1</v>
      </c>
      <c r="EQ233" s="276">
        <v>0</v>
      </c>
      <c r="ER233" s="817">
        <v>0.4</v>
      </c>
      <c r="ES233" s="817">
        <v>0.6</v>
      </c>
      <c r="ET233" s="828">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4" t="s">
        <v>1365</v>
      </c>
      <c r="EO234" s="387">
        <v>0</v>
      </c>
      <c r="EP234" s="387">
        <v>1</v>
      </c>
      <c r="EQ234" s="277">
        <v>0.1</v>
      </c>
      <c r="ER234" s="277">
        <v>0.9</v>
      </c>
      <c r="ES234" s="276">
        <v>0</v>
      </c>
      <c r="ET234" s="828">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4" t="s">
        <v>1369</v>
      </c>
      <c r="EO235" s="387">
        <v>0</v>
      </c>
      <c r="EP235" s="387">
        <v>1</v>
      </c>
      <c r="EQ235" s="276">
        <v>0</v>
      </c>
      <c r="ER235" s="276">
        <v>1</v>
      </c>
      <c r="ES235" s="276">
        <v>0</v>
      </c>
      <c r="ET235" s="828">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4" t="s">
        <v>1373</v>
      </c>
      <c r="EO236" s="387">
        <v>0</v>
      </c>
      <c r="EP236" s="813">
        <v>0.3</v>
      </c>
      <c r="EQ236" s="814">
        <v>0.05</v>
      </c>
      <c r="ER236" s="814">
        <v>0.05</v>
      </c>
      <c r="ES236" s="810">
        <v>0.1</v>
      </c>
      <c r="ET236" s="833">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4" t="s">
        <v>1377</v>
      </c>
      <c r="EO237" s="387">
        <v>0</v>
      </c>
      <c r="EP237" s="387">
        <v>1</v>
      </c>
      <c r="EQ237" s="277">
        <v>0.3</v>
      </c>
      <c r="ER237" s="817">
        <v>0</v>
      </c>
      <c r="ES237" s="817">
        <v>0.3</v>
      </c>
      <c r="ET237" s="826">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4" t="s">
        <v>1381</v>
      </c>
      <c r="EO238" s="387">
        <v>0</v>
      </c>
      <c r="EP238" s="387">
        <v>1</v>
      </c>
      <c r="EQ238" s="276">
        <v>0</v>
      </c>
      <c r="ER238" s="816">
        <v>0</v>
      </c>
      <c r="ES238" s="276">
        <v>0</v>
      </c>
      <c r="ET238" s="832">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9">
        <v>4</v>
      </c>
      <c r="EQ239" s="276">
        <v>1</v>
      </c>
      <c r="ER239" s="276">
        <v>1</v>
      </c>
      <c r="ES239" s="276">
        <v>1</v>
      </c>
      <c r="ET239" s="828">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19" t="s">
        <v>1391</v>
      </c>
      <c r="EN240" s="275" t="s">
        <v>1392</v>
      </c>
      <c r="EO240" s="275">
        <v>0</v>
      </c>
      <c r="EP240" s="275">
        <v>5</v>
      </c>
      <c r="EQ240" s="276">
        <v>1</v>
      </c>
      <c r="ER240" s="816">
        <v>3</v>
      </c>
      <c r="ES240" s="817">
        <v>0.9</v>
      </c>
      <c r="ET240" s="826">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4" t="s">
        <v>1396</v>
      </c>
      <c r="EO241" s="275">
        <v>0</v>
      </c>
      <c r="EP241" s="275">
        <v>1</v>
      </c>
      <c r="EQ241" s="276">
        <v>0</v>
      </c>
      <c r="ER241" s="817">
        <v>0.5</v>
      </c>
      <c r="ES241" s="817">
        <v>0.5</v>
      </c>
      <c r="ET241" s="828">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19" t="s">
        <v>1402</v>
      </c>
      <c r="EN243" s="275" t="s">
        <v>1403</v>
      </c>
      <c r="EO243" s="689">
        <v>0.01</v>
      </c>
      <c r="EP243" s="654">
        <v>0.5</v>
      </c>
      <c r="EQ243" s="276">
        <v>0</v>
      </c>
      <c r="ER243" s="277">
        <v>0.2</v>
      </c>
      <c r="ES243" s="277">
        <v>0.2</v>
      </c>
      <c r="ET243" s="831">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4" t="s">
        <v>1377</v>
      </c>
      <c r="EO244" s="387">
        <v>0</v>
      </c>
      <c r="EP244" s="387">
        <v>1</v>
      </c>
      <c r="EQ244" s="277">
        <v>0.3</v>
      </c>
      <c r="ER244" s="817">
        <v>0.1</v>
      </c>
      <c r="ES244" s="817">
        <v>0.6</v>
      </c>
      <c r="ET244" s="828">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4" t="s">
        <v>1381</v>
      </c>
      <c r="EO245" s="387">
        <v>0</v>
      </c>
      <c r="EP245" s="387">
        <v>1</v>
      </c>
      <c r="EQ245" s="277">
        <v>0.1</v>
      </c>
      <c r="ER245" s="817">
        <v>0</v>
      </c>
      <c r="ES245" s="817">
        <v>0.2</v>
      </c>
      <c r="ET245" s="826">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4" t="s">
        <v>1412</v>
      </c>
      <c r="EO246" s="654">
        <v>0.4</v>
      </c>
      <c r="EP246" s="387">
        <v>1</v>
      </c>
      <c r="EQ246" s="277">
        <v>0.8</v>
      </c>
      <c r="ER246" s="277">
        <v>0.2</v>
      </c>
      <c r="ES246" s="276">
        <v>0</v>
      </c>
      <c r="ET246" s="828">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4" t="s">
        <v>1416</v>
      </c>
      <c r="EO247" s="387">
        <v>0</v>
      </c>
      <c r="EP247" s="387">
        <v>1</v>
      </c>
      <c r="EQ247" s="276">
        <v>0</v>
      </c>
      <c r="ER247" s="817">
        <v>0.2</v>
      </c>
      <c r="ES247" s="817">
        <v>0.6</v>
      </c>
      <c r="ET247" s="826">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19" t="s">
        <v>1419</v>
      </c>
      <c r="EN248" s="275" t="s">
        <v>1385</v>
      </c>
      <c r="EO248" s="387">
        <v>0</v>
      </c>
      <c r="EP248" s="387">
        <v>4</v>
      </c>
      <c r="EQ248" s="276">
        <v>1</v>
      </c>
      <c r="ER248" s="276">
        <v>1</v>
      </c>
      <c r="ES248" s="276">
        <v>1</v>
      </c>
      <c r="ET248" s="828">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19" t="s">
        <v>1425</v>
      </c>
      <c r="EN249" s="275" t="s">
        <v>1385</v>
      </c>
      <c r="EO249" s="275">
        <v>0</v>
      </c>
      <c r="EP249" s="275">
        <v>4</v>
      </c>
      <c r="EQ249" s="276">
        <v>1</v>
      </c>
      <c r="ER249" s="276">
        <v>1</v>
      </c>
      <c r="ES249" s="276">
        <v>1</v>
      </c>
      <c r="ET249" s="828">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19" t="s">
        <v>1428</v>
      </c>
      <c r="EN250" s="275" t="s">
        <v>1429</v>
      </c>
      <c r="EO250" s="275">
        <v>7</v>
      </c>
      <c r="EP250" s="275">
        <v>3</v>
      </c>
      <c r="EQ250" s="277">
        <v>0.5</v>
      </c>
      <c r="ER250" s="816">
        <v>1</v>
      </c>
      <c r="ES250" s="276">
        <v>1</v>
      </c>
      <c r="ET250" s="826">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19" t="s">
        <v>1432</v>
      </c>
      <c r="EN251" s="275" t="s">
        <v>1433</v>
      </c>
      <c r="EO251" s="275">
        <v>0</v>
      </c>
      <c r="EP251" s="275">
        <v>2</v>
      </c>
      <c r="EQ251" s="276">
        <v>0</v>
      </c>
      <c r="ER251" s="276">
        <v>1</v>
      </c>
      <c r="ES251" s="276">
        <v>1</v>
      </c>
      <c r="ET251" s="828">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4" t="s">
        <v>1439</v>
      </c>
      <c r="EO252" s="275">
        <v>0</v>
      </c>
      <c r="EP252" s="275">
        <v>1</v>
      </c>
      <c r="EQ252" s="276">
        <v>1</v>
      </c>
      <c r="ER252" s="276">
        <v>0</v>
      </c>
      <c r="ES252" s="276">
        <v>0</v>
      </c>
      <c r="ET252" s="828">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4" t="s">
        <v>1442</v>
      </c>
      <c r="EO253" s="275">
        <v>0</v>
      </c>
      <c r="EP253" s="275">
        <v>1</v>
      </c>
      <c r="EQ253" s="276">
        <v>0</v>
      </c>
      <c r="ER253" s="816">
        <v>0</v>
      </c>
      <c r="ES253" s="817">
        <v>0.4</v>
      </c>
      <c r="ET253" s="826">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4" t="s">
        <v>1446</v>
      </c>
      <c r="EO254" s="275">
        <v>0</v>
      </c>
      <c r="EP254" s="275">
        <v>1</v>
      </c>
      <c r="EQ254" s="277">
        <v>0.2</v>
      </c>
      <c r="ER254" s="817">
        <v>0.3</v>
      </c>
      <c r="ES254" s="817">
        <v>0.5</v>
      </c>
      <c r="ET254" s="828">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4" t="s">
        <v>1449</v>
      </c>
      <c r="EO255" s="275">
        <v>0</v>
      </c>
      <c r="EP255" s="275">
        <v>1</v>
      </c>
      <c r="EQ255" s="276">
        <v>0</v>
      </c>
      <c r="ER255" s="816">
        <v>0</v>
      </c>
      <c r="ES255" s="817">
        <v>0.4</v>
      </c>
      <c r="ET255" s="826">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19" t="s">
        <v>1456</v>
      </c>
      <c r="EN256" s="275" t="s">
        <v>1457</v>
      </c>
      <c r="EO256" s="275">
        <v>10</v>
      </c>
      <c r="EP256" s="275">
        <v>100</v>
      </c>
      <c r="EQ256" s="276">
        <v>25</v>
      </c>
      <c r="ER256" s="276">
        <v>25</v>
      </c>
      <c r="ES256" s="276">
        <v>25</v>
      </c>
      <c r="ET256" s="828">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19" t="s">
        <v>1461</v>
      </c>
      <c r="EN257" s="275" t="s">
        <v>1462</v>
      </c>
      <c r="EO257" s="330">
        <v>17</v>
      </c>
      <c r="EP257" s="814">
        <v>100</v>
      </c>
      <c r="EQ257" s="814">
        <v>25</v>
      </c>
      <c r="ER257" s="814">
        <v>25</v>
      </c>
      <c r="ES257" s="814">
        <v>25</v>
      </c>
      <c r="ET257" s="849">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19" t="s">
        <v>1465</v>
      </c>
      <c r="EN258" s="275" t="s">
        <v>1466</v>
      </c>
      <c r="EO258" s="387">
        <v>1</v>
      </c>
      <c r="EP258" s="387">
        <v>2</v>
      </c>
      <c r="EQ258" s="277">
        <v>0.6</v>
      </c>
      <c r="ER258" s="277">
        <v>0.8</v>
      </c>
      <c r="ES258" s="277">
        <v>0.6</v>
      </c>
      <c r="ET258" s="828">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19" t="s">
        <v>1469</v>
      </c>
      <c r="EN259" s="275" t="s">
        <v>1470</v>
      </c>
      <c r="EO259" s="387">
        <v>2</v>
      </c>
      <c r="EP259" s="387">
        <v>2</v>
      </c>
      <c r="EQ259" s="277">
        <v>0.5</v>
      </c>
      <c r="ER259" s="277">
        <v>0.5</v>
      </c>
      <c r="ES259" s="277">
        <v>0.5</v>
      </c>
      <c r="ET259" s="831">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19" t="s">
        <v>1473</v>
      </c>
      <c r="EN260" s="275" t="s">
        <v>1474</v>
      </c>
      <c r="EO260" s="387">
        <v>0</v>
      </c>
      <c r="EP260" s="387">
        <v>1</v>
      </c>
      <c r="EQ260" s="330">
        <v>0.25</v>
      </c>
      <c r="ER260" s="330">
        <v>0.25</v>
      </c>
      <c r="ES260" s="330">
        <v>0.25</v>
      </c>
      <c r="ET260" s="827">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19" t="s">
        <v>1477</v>
      </c>
      <c r="EN261" s="275" t="s">
        <v>1478</v>
      </c>
      <c r="EO261" s="387">
        <v>0</v>
      </c>
      <c r="EP261" s="387">
        <v>2</v>
      </c>
      <c r="EQ261" s="276">
        <v>0</v>
      </c>
      <c r="ER261" s="276">
        <v>1</v>
      </c>
      <c r="ES261" s="277">
        <v>0.5</v>
      </c>
      <c r="ET261" s="831">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19" t="s">
        <v>1481</v>
      </c>
      <c r="EN262" s="275" t="s">
        <v>1482</v>
      </c>
      <c r="EO262" s="387">
        <v>9</v>
      </c>
      <c r="EP262" s="387">
        <v>11</v>
      </c>
      <c r="EQ262" s="330">
        <v>2.75</v>
      </c>
      <c r="ER262" s="330">
        <v>2.75</v>
      </c>
      <c r="ES262" s="330">
        <v>2.75</v>
      </c>
      <c r="ET262" s="827">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19" t="s">
        <v>1487</v>
      </c>
      <c r="EN263" s="275" t="s">
        <v>1488</v>
      </c>
      <c r="EO263" s="275">
        <v>0</v>
      </c>
      <c r="EP263" s="275">
        <v>1</v>
      </c>
      <c r="EQ263" s="330">
        <v>0.25</v>
      </c>
      <c r="ER263" s="330">
        <v>0.25</v>
      </c>
      <c r="ES263" s="330">
        <v>0.25</v>
      </c>
      <c r="ET263" s="827">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19" t="s">
        <v>1491</v>
      </c>
      <c r="EN264" s="275" t="s">
        <v>1492</v>
      </c>
      <c r="EO264" s="275">
        <v>1</v>
      </c>
      <c r="EP264" s="275">
        <v>1</v>
      </c>
      <c r="EQ264" s="330">
        <v>0.25</v>
      </c>
      <c r="ER264" s="330">
        <v>0.25</v>
      </c>
      <c r="ES264" s="330">
        <v>0.25</v>
      </c>
      <c r="ET264" s="827">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19" t="s">
        <v>1495</v>
      </c>
      <c r="EN265" s="275" t="s">
        <v>1496</v>
      </c>
      <c r="EO265" s="387">
        <v>1</v>
      </c>
      <c r="EP265" s="387">
        <v>1</v>
      </c>
      <c r="EQ265" s="276">
        <v>1</v>
      </c>
      <c r="ER265" s="276">
        <v>0</v>
      </c>
      <c r="ES265" s="276">
        <v>0</v>
      </c>
      <c r="ET265" s="828">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19" t="s">
        <v>1499</v>
      </c>
      <c r="EN266" s="275" t="s">
        <v>1500</v>
      </c>
      <c r="EO266" s="387">
        <v>1</v>
      </c>
      <c r="EP266" s="387">
        <v>1</v>
      </c>
      <c r="EQ266" s="276">
        <v>0</v>
      </c>
      <c r="ER266" s="276">
        <v>1</v>
      </c>
      <c r="ES266" s="276">
        <v>0</v>
      </c>
      <c r="ET266" s="828">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19" t="s">
        <v>1503</v>
      </c>
      <c r="EN267" s="275" t="s">
        <v>1504</v>
      </c>
      <c r="EO267" s="387">
        <v>0</v>
      </c>
      <c r="EP267" s="387">
        <v>1</v>
      </c>
      <c r="EQ267" s="276">
        <v>0</v>
      </c>
      <c r="ER267" s="276">
        <v>0</v>
      </c>
      <c r="ES267" s="277">
        <v>0.5</v>
      </c>
      <c r="ET267" s="831">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19" t="s">
        <v>1507</v>
      </c>
      <c r="EN268" s="275" t="s">
        <v>1508</v>
      </c>
      <c r="EO268" s="387">
        <v>0</v>
      </c>
      <c r="EP268" s="387">
        <v>1</v>
      </c>
      <c r="EQ268" s="277">
        <v>0.3</v>
      </c>
      <c r="ER268" s="277">
        <v>0</v>
      </c>
      <c r="ES268" s="277">
        <v>0.3</v>
      </c>
      <c r="ET268" s="831">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7">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19" t="s">
        <v>1516</v>
      </c>
      <c r="EN270" s="275" t="s">
        <v>1517</v>
      </c>
      <c r="EO270" s="275">
        <v>5</v>
      </c>
      <c r="EP270" s="275">
        <v>10</v>
      </c>
      <c r="EQ270" s="276">
        <v>0</v>
      </c>
      <c r="ER270" s="276">
        <v>5</v>
      </c>
      <c r="ES270" s="816">
        <v>3</v>
      </c>
      <c r="ET270" s="832">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19" t="s">
        <v>1520</v>
      </c>
      <c r="EN271" s="275" t="s">
        <v>1521</v>
      </c>
      <c r="EO271" s="275">
        <v>1</v>
      </c>
      <c r="EP271" s="275">
        <v>2</v>
      </c>
      <c r="EQ271" s="277">
        <v>0.3</v>
      </c>
      <c r="ER271" s="277">
        <v>0.3</v>
      </c>
      <c r="ES271" s="277">
        <v>1.1000000000000001</v>
      </c>
      <c r="ET271" s="831">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19" t="s">
        <v>1526</v>
      </c>
      <c r="EN272" s="275" t="s">
        <v>1527</v>
      </c>
      <c r="EO272" s="275">
        <v>0</v>
      </c>
      <c r="EP272" s="275">
        <v>1</v>
      </c>
      <c r="EQ272" s="330">
        <v>0.25</v>
      </c>
      <c r="ER272" s="330">
        <v>0.25</v>
      </c>
      <c r="ES272" s="330">
        <v>0.25</v>
      </c>
      <c r="ET272" s="827">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19" t="s">
        <v>1530</v>
      </c>
      <c r="EN273" s="275" t="s">
        <v>1531</v>
      </c>
      <c r="EO273" s="275">
        <v>1</v>
      </c>
      <c r="EP273" s="275">
        <v>3</v>
      </c>
      <c r="EQ273" s="276">
        <v>0</v>
      </c>
      <c r="ER273" s="276">
        <v>1</v>
      </c>
      <c r="ES273" s="276">
        <v>1</v>
      </c>
      <c r="ET273" s="828">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19" t="s">
        <v>1534</v>
      </c>
      <c r="EN274" s="275" t="s">
        <v>1488</v>
      </c>
      <c r="EO274" s="275">
        <v>0</v>
      </c>
      <c r="EP274" s="275">
        <v>1</v>
      </c>
      <c r="EQ274" s="276">
        <v>0</v>
      </c>
      <c r="ER274" s="277">
        <v>0.5</v>
      </c>
      <c r="ES274" s="277">
        <v>0</v>
      </c>
      <c r="ET274" s="831">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19" t="s">
        <v>1540</v>
      </c>
      <c r="EN275" s="275" t="s">
        <v>1541</v>
      </c>
      <c r="EO275" s="275">
        <v>0</v>
      </c>
      <c r="EP275" s="275">
        <v>1</v>
      </c>
      <c r="EQ275" s="276">
        <v>0</v>
      </c>
      <c r="ER275" s="276">
        <v>1</v>
      </c>
      <c r="ES275" s="276">
        <v>0</v>
      </c>
      <c r="ET275" s="828">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19" t="s">
        <v>1544</v>
      </c>
      <c r="EN276" s="275" t="s">
        <v>1545</v>
      </c>
      <c r="EO276" s="275">
        <v>1</v>
      </c>
      <c r="EP276" s="275">
        <v>1</v>
      </c>
      <c r="EQ276" s="330">
        <v>0.25</v>
      </c>
      <c r="ER276" s="330">
        <v>0.75</v>
      </c>
      <c r="ES276" s="276">
        <v>0</v>
      </c>
      <c r="ET276" s="828">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19" t="s">
        <v>1548</v>
      </c>
      <c r="EN277" s="275" t="s">
        <v>1539</v>
      </c>
      <c r="EO277" s="275">
        <v>2</v>
      </c>
      <c r="EP277" s="275">
        <v>4</v>
      </c>
      <c r="EQ277" s="276">
        <v>1</v>
      </c>
      <c r="ER277" s="276">
        <v>1</v>
      </c>
      <c r="ES277" s="276">
        <v>1</v>
      </c>
      <c r="ET277" s="828">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19" t="s">
        <v>1551</v>
      </c>
      <c r="EN278" s="275" t="s">
        <v>1552</v>
      </c>
      <c r="EO278" s="275">
        <v>0</v>
      </c>
      <c r="EP278" s="275">
        <v>1</v>
      </c>
      <c r="EQ278" s="276">
        <v>0</v>
      </c>
      <c r="ER278" s="330">
        <v>0.56999999999999995</v>
      </c>
      <c r="ES278" s="277">
        <v>0.2</v>
      </c>
      <c r="ET278" s="827">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19" t="s">
        <v>1555</v>
      </c>
      <c r="EN279" s="275" t="s">
        <v>1556</v>
      </c>
      <c r="EO279" s="275">
        <v>0</v>
      </c>
      <c r="EP279" s="491">
        <v>50</v>
      </c>
      <c r="EQ279" s="811">
        <v>0</v>
      </c>
      <c r="ER279" s="814">
        <v>10</v>
      </c>
      <c r="ES279" s="814">
        <v>20</v>
      </c>
      <c r="ET279" s="849">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19" t="s">
        <v>1559</v>
      </c>
      <c r="EN280" s="275" t="s">
        <v>1560</v>
      </c>
      <c r="EO280" s="275">
        <v>0</v>
      </c>
      <c r="EP280" s="330">
        <v>100</v>
      </c>
      <c r="EQ280" s="330">
        <v>17</v>
      </c>
      <c r="ER280" s="277">
        <v>50</v>
      </c>
      <c r="ES280" s="330">
        <v>17</v>
      </c>
      <c r="ET280" s="827">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19" t="s">
        <v>1566</v>
      </c>
      <c r="EN281" s="275" t="s">
        <v>1567</v>
      </c>
      <c r="EO281" s="275">
        <v>32</v>
      </c>
      <c r="EP281" s="275">
        <v>32</v>
      </c>
      <c r="EQ281" s="276">
        <v>32</v>
      </c>
      <c r="ER281" s="276">
        <v>32</v>
      </c>
      <c r="ES281" s="276">
        <v>32</v>
      </c>
      <c r="ET281" s="828">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19" t="s">
        <v>1570</v>
      </c>
      <c r="EN282" s="275" t="s">
        <v>1571</v>
      </c>
      <c r="EO282" s="649">
        <v>4</v>
      </c>
      <c r="EP282" s="812">
        <v>5</v>
      </c>
      <c r="EQ282" s="811">
        <v>1</v>
      </c>
      <c r="ER282" s="811">
        <v>1</v>
      </c>
      <c r="ES282" s="811">
        <v>2</v>
      </c>
      <c r="ET282" s="838">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19" t="s">
        <v>1576</v>
      </c>
      <c r="EN283" s="275" t="s">
        <v>1577</v>
      </c>
      <c r="EO283" s="275">
        <v>1</v>
      </c>
      <c r="EP283" s="275">
        <v>1</v>
      </c>
      <c r="EQ283" s="277">
        <v>0.5</v>
      </c>
      <c r="ER283" s="817">
        <v>0</v>
      </c>
      <c r="ES283" s="276">
        <v>0</v>
      </c>
      <c r="ET283" s="826">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19" t="s">
        <v>1576</v>
      </c>
      <c r="EN284" s="275" t="s">
        <v>1581</v>
      </c>
      <c r="EO284" s="275">
        <v>1</v>
      </c>
      <c r="EP284" s="812">
        <v>1</v>
      </c>
      <c r="EQ284" s="811">
        <v>0</v>
      </c>
      <c r="ER284" s="816">
        <v>0</v>
      </c>
      <c r="ES284" s="811">
        <v>0</v>
      </c>
      <c r="ET284" s="832">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4" t="s">
        <v>1585</v>
      </c>
      <c r="EO285" s="654">
        <v>0.5</v>
      </c>
      <c r="EP285" s="387">
        <v>1</v>
      </c>
      <c r="EQ285" s="276">
        <v>0</v>
      </c>
      <c r="ER285" s="277">
        <v>0.5</v>
      </c>
      <c r="ES285" s="330">
        <v>0.25</v>
      </c>
      <c r="ET285" s="827">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4" t="s">
        <v>1588</v>
      </c>
      <c r="EO286" s="275">
        <v>0.7</v>
      </c>
      <c r="EP286" s="275">
        <v>1</v>
      </c>
      <c r="EQ286" s="277">
        <v>0.5</v>
      </c>
      <c r="ER286" s="818">
        <v>0.25</v>
      </c>
      <c r="ES286" s="818">
        <v>0.25</v>
      </c>
      <c r="ET286" s="828">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19" t="s">
        <v>1591</v>
      </c>
      <c r="EN287" s="275" t="s">
        <v>1531</v>
      </c>
      <c r="EO287" s="654">
        <v>0.5</v>
      </c>
      <c r="EP287" s="387">
        <v>1</v>
      </c>
      <c r="EQ287" s="330">
        <v>0.25</v>
      </c>
      <c r="ER287" s="330">
        <v>0.25</v>
      </c>
      <c r="ES287" s="330">
        <v>0.25</v>
      </c>
      <c r="ET287" s="827">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4" t="s">
        <v>1595</v>
      </c>
      <c r="EO288" s="387">
        <v>1</v>
      </c>
      <c r="EP288" s="387">
        <v>4</v>
      </c>
      <c r="EQ288" s="276">
        <v>1</v>
      </c>
      <c r="ER288" s="276">
        <v>1</v>
      </c>
      <c r="ES288" s="276">
        <v>1</v>
      </c>
      <c r="ET288" s="828">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4" t="s">
        <v>1598</v>
      </c>
      <c r="EO289" s="387">
        <v>1</v>
      </c>
      <c r="EP289" s="387">
        <v>4</v>
      </c>
      <c r="EQ289" s="276">
        <v>1</v>
      </c>
      <c r="ER289" s="276">
        <v>1</v>
      </c>
      <c r="ES289" s="276">
        <v>1</v>
      </c>
      <c r="ET289" s="828">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4" t="s">
        <v>1602</v>
      </c>
      <c r="EO290" s="387">
        <v>1</v>
      </c>
      <c r="EP290" s="387">
        <v>4</v>
      </c>
      <c r="EQ290" s="276">
        <v>1</v>
      </c>
      <c r="ER290" s="276">
        <v>1</v>
      </c>
      <c r="ES290" s="276">
        <v>1</v>
      </c>
      <c r="ET290" s="828">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4" t="s">
        <v>1605</v>
      </c>
      <c r="EO291" s="387">
        <v>1</v>
      </c>
      <c r="EP291" s="387">
        <v>4</v>
      </c>
      <c r="EQ291" s="276">
        <v>1</v>
      </c>
      <c r="ER291" s="276">
        <v>1</v>
      </c>
      <c r="ES291" s="276">
        <v>1</v>
      </c>
      <c r="ET291" s="828">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4" t="s">
        <v>1609</v>
      </c>
      <c r="EO292" s="654">
        <v>0.5</v>
      </c>
      <c r="EP292" s="387">
        <v>1</v>
      </c>
      <c r="EQ292" s="330">
        <v>0.25</v>
      </c>
      <c r="ER292" s="330">
        <v>0.25</v>
      </c>
      <c r="ES292" s="330">
        <v>0.25</v>
      </c>
      <c r="ET292" s="827">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4" t="s">
        <v>1613</v>
      </c>
      <c r="EO293" s="654">
        <v>0.5</v>
      </c>
      <c r="EP293" s="387">
        <v>1</v>
      </c>
      <c r="EQ293" s="330">
        <v>0.25</v>
      </c>
      <c r="ER293" s="330">
        <v>0.25</v>
      </c>
      <c r="ES293" s="330">
        <v>0.25</v>
      </c>
      <c r="ET293" s="827">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19" t="s">
        <v>1616</v>
      </c>
      <c r="EN294" s="275" t="s">
        <v>1617</v>
      </c>
      <c r="EO294" s="387">
        <v>0</v>
      </c>
      <c r="EP294" s="387">
        <v>1</v>
      </c>
      <c r="EQ294" s="276">
        <v>0</v>
      </c>
      <c r="ER294" s="276">
        <v>1</v>
      </c>
      <c r="ES294" s="276">
        <v>0</v>
      </c>
      <c r="ET294" s="828">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19" t="s">
        <v>1622</v>
      </c>
      <c r="EN295" s="275" t="s">
        <v>1621</v>
      </c>
      <c r="EO295" s="275">
        <v>0</v>
      </c>
      <c r="EP295" s="275">
        <v>1</v>
      </c>
      <c r="EQ295" s="330">
        <v>0.25</v>
      </c>
      <c r="ER295" s="330">
        <v>0.25</v>
      </c>
      <c r="ES295" s="330">
        <v>0.25</v>
      </c>
      <c r="ET295" s="827">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19" t="s">
        <v>1626</v>
      </c>
      <c r="EN296" s="275" t="s">
        <v>1627</v>
      </c>
      <c r="EO296" s="387">
        <v>0</v>
      </c>
      <c r="EP296" s="387">
        <v>1</v>
      </c>
      <c r="EQ296" s="330">
        <v>0.25</v>
      </c>
      <c r="ER296" s="330">
        <v>0.25</v>
      </c>
      <c r="ES296" s="330">
        <v>0.25</v>
      </c>
      <c r="ET296" s="827">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19" t="s">
        <v>1632</v>
      </c>
      <c r="EN297" s="275" t="s">
        <v>1633</v>
      </c>
      <c r="EO297" s="275">
        <v>1</v>
      </c>
      <c r="EP297" s="275">
        <v>1</v>
      </c>
      <c r="EQ297" s="330">
        <v>1</v>
      </c>
      <c r="ER297" s="330">
        <v>1</v>
      </c>
      <c r="ES297" s="330">
        <v>1</v>
      </c>
      <c r="ET297" s="827">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19" t="s">
        <v>1636</v>
      </c>
      <c r="EN298" s="275" t="s">
        <v>1637</v>
      </c>
      <c r="EO298" s="275">
        <v>198</v>
      </c>
      <c r="EP298" s="275">
        <v>230</v>
      </c>
      <c r="EQ298" s="276">
        <v>50</v>
      </c>
      <c r="ER298" s="276">
        <v>60</v>
      </c>
      <c r="ES298" s="276">
        <v>60</v>
      </c>
      <c r="ET298" s="828">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19" t="s">
        <v>1643</v>
      </c>
      <c r="EN299" s="275" t="s">
        <v>1644</v>
      </c>
      <c r="EO299" s="275">
        <v>1</v>
      </c>
      <c r="EP299" s="275">
        <v>1</v>
      </c>
      <c r="EQ299" s="276">
        <v>1</v>
      </c>
      <c r="ER299" s="276">
        <v>0</v>
      </c>
      <c r="ES299" s="276">
        <v>0</v>
      </c>
      <c r="ET299" s="828">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19" t="s">
        <v>1648</v>
      </c>
      <c r="EN300" s="275" t="s">
        <v>1649</v>
      </c>
      <c r="EO300" s="275">
        <v>0</v>
      </c>
      <c r="EP300" s="275">
        <v>1</v>
      </c>
      <c r="EQ300" s="330">
        <v>0.25</v>
      </c>
      <c r="ER300" s="330">
        <v>0.25</v>
      </c>
      <c r="ES300" s="330">
        <v>0.25</v>
      </c>
      <c r="ET300" s="827">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19" t="s">
        <v>1652</v>
      </c>
      <c r="EN301" s="275" t="s">
        <v>1653</v>
      </c>
      <c r="EO301" s="275">
        <v>3500</v>
      </c>
      <c r="EP301" s="275">
        <v>1500</v>
      </c>
      <c r="EQ301" s="811">
        <v>3000</v>
      </c>
      <c r="ER301" s="811">
        <v>2500</v>
      </c>
      <c r="ES301" s="811">
        <v>2000</v>
      </c>
      <c r="ET301" s="838">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19" t="s">
        <v>1656</v>
      </c>
      <c r="EN302" s="275" t="s">
        <v>1657</v>
      </c>
      <c r="EO302" s="275">
        <v>1</v>
      </c>
      <c r="EP302" s="275">
        <v>1</v>
      </c>
      <c r="EQ302" s="330">
        <v>0.25</v>
      </c>
      <c r="ER302" s="330">
        <v>0.25</v>
      </c>
      <c r="ES302" s="330">
        <v>0.25</v>
      </c>
      <c r="ET302" s="827">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19" t="s">
        <v>1660</v>
      </c>
      <c r="EN303" s="275" t="s">
        <v>1661</v>
      </c>
      <c r="EO303" s="275">
        <v>0</v>
      </c>
      <c r="EP303" s="275">
        <v>1</v>
      </c>
      <c r="EQ303" s="330">
        <v>0.25</v>
      </c>
      <c r="ER303" s="330">
        <v>0.25</v>
      </c>
      <c r="ES303" s="330">
        <v>0.25</v>
      </c>
      <c r="ET303" s="827">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hFU1jvtimb5yI6PAqqJpGDyQxVUYXUWX4Qc0ViOt+dN0fmvwgg7i8Tf2TGJUAO7+pm/kv9mEaZT6/WxjDGwhw==" saltValue="LKIkZWpGiFdb33oKX30w0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9" activePane="bottomLeft" state="frozen"/>
      <selection pane="bottomLeft" activeCell="A17" sqref="A17"/>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6" t="s">
        <v>1715</v>
      </c>
      <c r="B3" s="867" t="s">
        <v>1716</v>
      </c>
      <c r="C3" s="868" t="s">
        <v>1717</v>
      </c>
      <c r="E3" s="211" t="str">
        <f>+CONCATENATE(C3," - ",B3)</f>
        <v>WALFRANDO ADOLFO FORERO BEJARANO - ALCALDE MUNICPAL</v>
      </c>
    </row>
    <row r="4" spans="1:5" ht="30" x14ac:dyDescent="0.25">
      <c r="A4" s="866" t="s">
        <v>1718</v>
      </c>
      <c r="B4" s="867" t="s">
        <v>1719</v>
      </c>
      <c r="C4" s="868" t="s">
        <v>1720</v>
      </c>
      <c r="E4" s="211" t="str">
        <f t="shared" ref="E4:E44" si="0">+CONCATENATE(C4," - ",B4)</f>
        <v>MARLA PATRICIA BARBOSA PALLARES - JEFE OFICINA JURÍDICA Y DE CONTRATACIÓN</v>
      </c>
    </row>
    <row r="5" spans="1:5" ht="30" x14ac:dyDescent="0.25">
      <c r="A5" s="866" t="s">
        <v>1721</v>
      </c>
      <c r="B5" s="867" t="s">
        <v>1722</v>
      </c>
      <c r="C5" s="868" t="s">
        <v>1723</v>
      </c>
      <c r="E5" s="211" t="str">
        <f t="shared" si="0"/>
        <v>LILIANA FERNANDA LÓPEZ RIVEROS - JEFE DE CONTROL INTERNO</v>
      </c>
    </row>
    <row r="6" spans="1:5" ht="30" x14ac:dyDescent="0.25">
      <c r="A6" s="866" t="s">
        <v>1724</v>
      </c>
      <c r="B6" s="867" t="s">
        <v>1725</v>
      </c>
      <c r="C6" s="868" t="s">
        <v>1958</v>
      </c>
      <c r="E6" s="211" t="str">
        <f t="shared" si="0"/>
        <v>SANDRA JINETH QUEVEDO GARZON - SECRETARIO DE GOBIERNO</v>
      </c>
    </row>
    <row r="7" spans="1:5" ht="42.75" x14ac:dyDescent="0.25">
      <c r="A7" s="866" t="s">
        <v>1726</v>
      </c>
      <c r="B7" s="867" t="s">
        <v>1727</v>
      </c>
      <c r="C7" s="868" t="s">
        <v>1728</v>
      </c>
      <c r="E7" s="211" t="str">
        <f t="shared" si="0"/>
        <v>MARTHA LUCÍA FARIAS VILLARRAGA - SECRETARIA DE DESARROLLO ADMINISTRATIVO</v>
      </c>
    </row>
    <row r="8" spans="1:5" ht="42.75" x14ac:dyDescent="0.25">
      <c r="A8" s="866" t="s">
        <v>1915</v>
      </c>
      <c r="B8" s="867" t="s">
        <v>1914</v>
      </c>
      <c r="C8" s="868" t="s">
        <v>1729</v>
      </c>
      <c r="E8" s="211" t="str">
        <f t="shared" si="0"/>
        <v>LUZ EMILCE MAMBUSCAY LÓPEZ - SECRETARIA DESARROLLO ECONÓMICO</v>
      </c>
    </row>
    <row r="9" spans="1:5" ht="42.75" x14ac:dyDescent="0.25">
      <c r="A9" s="866" t="s">
        <v>1730</v>
      </c>
      <c r="B9" s="867" t="s">
        <v>1731</v>
      </c>
      <c r="C9" s="868" t="s">
        <v>1732</v>
      </c>
      <c r="E9" s="211" t="str">
        <f t="shared" si="0"/>
        <v>LINETH MAGALY VÁSQUEZ ROCHA - SECRETARIA DE DESARROLLO E INTEGRACIÓN SOCIAL</v>
      </c>
    </row>
    <row r="10" spans="1:5" ht="30" x14ac:dyDescent="0.25">
      <c r="A10" s="866" t="s">
        <v>1733</v>
      </c>
      <c r="B10" s="867" t="s">
        <v>1913</v>
      </c>
      <c r="C10" s="868" t="s">
        <v>1912</v>
      </c>
      <c r="E10" s="211" t="str">
        <f t="shared" si="0"/>
        <v>CARLOS JULIÁN NAVAS MARTÍNEZ - SECRETARIO DEL AMBIENTE</v>
      </c>
    </row>
    <row r="11" spans="1:5" ht="30" x14ac:dyDescent="0.25">
      <c r="A11" s="866" t="s">
        <v>1734</v>
      </c>
      <c r="B11" s="867" t="s">
        <v>1735</v>
      </c>
      <c r="C11" s="868" t="s">
        <v>1736</v>
      </c>
      <c r="E11" s="211" t="str">
        <f t="shared" si="0"/>
        <v>CÉSAR ORLANDO CHAPETÓN MARTÍNEZ  - SECRETARIO DE PLANEACIÓN</v>
      </c>
    </row>
    <row r="12" spans="1:5" x14ac:dyDescent="0.25">
      <c r="A12" s="866" t="s">
        <v>1737</v>
      </c>
      <c r="B12" s="867" t="s">
        <v>1738</v>
      </c>
      <c r="C12" s="868" t="s">
        <v>1739</v>
      </c>
      <c r="E12" s="211" t="str">
        <f t="shared" si="0"/>
        <v>WILMAN CONTRERAS MATEUS - SECRETARIO DE SALUD</v>
      </c>
    </row>
    <row r="13" spans="1:5" ht="30" x14ac:dyDescent="0.25">
      <c r="A13" s="869" t="s">
        <v>1740</v>
      </c>
      <c r="B13" s="867" t="s">
        <v>1741</v>
      </c>
      <c r="C13" s="868" t="s">
        <v>1742</v>
      </c>
      <c r="E13" s="211" t="str">
        <f t="shared" si="0"/>
        <v>SANDRA PATRICIA GARAVITO MORENO - SECRETARIA DE EDUCACIÓN</v>
      </c>
    </row>
    <row r="14" spans="1:5" ht="30" x14ac:dyDescent="0.25">
      <c r="A14" s="866" t="s">
        <v>1743</v>
      </c>
      <c r="B14" s="867" t="s">
        <v>1744</v>
      </c>
      <c r="C14" s="868" t="s">
        <v>1745</v>
      </c>
      <c r="E14" s="211" t="str">
        <f t="shared" si="0"/>
        <v>RAFAEL ANTONIO RIVERA GÓMEZ - SECRETARIO DE INFRAESTRUCTURA</v>
      </c>
    </row>
    <row r="15" spans="1:5" ht="30" x14ac:dyDescent="0.25">
      <c r="A15" s="866" t="s">
        <v>1746</v>
      </c>
      <c r="B15" s="867" t="s">
        <v>1747</v>
      </c>
      <c r="C15" s="868" t="s">
        <v>1748</v>
      </c>
      <c r="E15" s="211" t="str">
        <f t="shared" si="0"/>
        <v>MIGUEL ALEJANDRO RICO SUAREZ - SECRETARIO DE HACIENDA</v>
      </c>
    </row>
    <row r="16" spans="1:5" ht="42.75" x14ac:dyDescent="0.25">
      <c r="A16" s="866" t="s">
        <v>1749</v>
      </c>
      <c r="B16" s="867" t="s">
        <v>1750</v>
      </c>
      <c r="C16" s="868" t="s">
        <v>1751</v>
      </c>
      <c r="E16" s="211" t="str">
        <f t="shared" si="0"/>
        <v>JOHNNY FERNEY PÉREZ QUINCHE - SECRETARIO DE CULTURA Y PATRIMONIO</v>
      </c>
    </row>
    <row r="17" spans="1:5" ht="30" x14ac:dyDescent="0.25">
      <c r="A17" s="866" t="s">
        <v>1752</v>
      </c>
      <c r="B17" s="867" t="s">
        <v>1753</v>
      </c>
      <c r="C17" s="868" t="s">
        <v>1959</v>
      </c>
      <c r="E17" s="211" t="str">
        <f t="shared" si="0"/>
        <v>MARTA CECILIA BELTRAN VARGAS - JEFE DE COMUNICACIONES</v>
      </c>
    </row>
    <row r="18" spans="1:5" ht="57" x14ac:dyDescent="0.25">
      <c r="A18" s="866" t="s">
        <v>1754</v>
      </c>
      <c r="B18" s="867" t="s">
        <v>1755</v>
      </c>
      <c r="C18" s="868" t="s">
        <v>1756</v>
      </c>
      <c r="E18" s="211" t="str">
        <f t="shared" si="0"/>
        <v>HENRY HERNAN PRIETO VALBUENA - DIRECTOR EJECUTIVO INSTITUTO DE RECREACIÓN Y DEPORTE</v>
      </c>
    </row>
    <row r="19" spans="1:5" ht="30" x14ac:dyDescent="0.25">
      <c r="A19" s="866" t="s">
        <v>1757</v>
      </c>
      <c r="B19" s="867" t="s">
        <v>1758</v>
      </c>
      <c r="C19" s="868" t="s">
        <v>1759</v>
      </c>
      <c r="E19" s="211" t="str">
        <f t="shared" si="0"/>
        <v xml:space="preserve">FRANCISCO ALIRIO RODRÍGUEZ SANTOS - GERENTE EMPRESA DE SERVICIOS PÚBLICOS </v>
      </c>
    </row>
    <row r="20" spans="1:5" ht="15.75" x14ac:dyDescent="0.25">
      <c r="A20" s="870"/>
      <c r="B20" s="871"/>
      <c r="C20" s="872"/>
      <c r="E20" s="211" t="str">
        <f t="shared" si="0"/>
        <v xml:space="preserve"> - </v>
      </c>
    </row>
    <row r="21" spans="1:5" ht="15.75" x14ac:dyDescent="0.25">
      <c r="A21" s="870"/>
      <c r="B21" s="871"/>
      <c r="C21" s="872"/>
      <c r="E21" s="211" t="str">
        <f t="shared" si="0"/>
        <v xml:space="preserve"> - </v>
      </c>
    </row>
    <row r="22" spans="1:5" ht="15.75" x14ac:dyDescent="0.25">
      <c r="A22" s="870"/>
      <c r="B22" s="871"/>
      <c r="C22" s="872"/>
      <c r="E22" s="211" t="str">
        <f t="shared" si="0"/>
        <v xml:space="preserve"> - </v>
      </c>
    </row>
    <row r="23" spans="1:5" ht="15.75" x14ac:dyDescent="0.25">
      <c r="A23" s="870"/>
      <c r="B23" s="871"/>
      <c r="C23" s="872"/>
      <c r="E23" s="211" t="str">
        <f t="shared" si="0"/>
        <v xml:space="preserve"> - </v>
      </c>
    </row>
    <row r="24" spans="1:5" ht="15.75" x14ac:dyDescent="0.25">
      <c r="A24" s="870"/>
      <c r="B24" s="871"/>
      <c r="C24" s="872"/>
      <c r="E24" s="211" t="str">
        <f t="shared" si="0"/>
        <v xml:space="preserve"> - </v>
      </c>
    </row>
    <row r="25" spans="1:5" ht="15.75" x14ac:dyDescent="0.25">
      <c r="A25" s="870"/>
      <c r="B25" s="871"/>
      <c r="C25" s="872"/>
      <c r="E25" s="211" t="str">
        <f t="shared" si="0"/>
        <v xml:space="preserve"> - </v>
      </c>
    </row>
    <row r="26" spans="1:5" ht="15.75" x14ac:dyDescent="0.25">
      <c r="A26" s="870"/>
      <c r="B26" s="871"/>
      <c r="C26" s="872"/>
      <c r="E26" s="211" t="str">
        <f t="shared" si="0"/>
        <v xml:space="preserve"> - </v>
      </c>
    </row>
    <row r="27" spans="1:5" ht="15.75" x14ac:dyDescent="0.25">
      <c r="A27" s="870"/>
      <c r="B27" s="871"/>
      <c r="C27" s="872"/>
      <c r="E27" s="211" t="str">
        <f t="shared" si="0"/>
        <v xml:space="preserve"> - </v>
      </c>
    </row>
    <row r="28" spans="1:5" ht="15.75" x14ac:dyDescent="0.25">
      <c r="A28" s="870"/>
      <c r="B28" s="871"/>
      <c r="C28" s="872"/>
      <c r="E28" s="211" t="str">
        <f t="shared" si="0"/>
        <v xml:space="preserve"> - </v>
      </c>
    </row>
    <row r="29" spans="1:5" ht="15.75" x14ac:dyDescent="0.25">
      <c r="A29" s="870"/>
      <c r="B29" s="871"/>
      <c r="C29" s="872"/>
      <c r="E29" s="211" t="str">
        <f t="shared" si="0"/>
        <v xml:space="preserve"> - </v>
      </c>
    </row>
    <row r="30" spans="1:5" x14ac:dyDescent="0.25">
      <c r="A30" s="873"/>
      <c r="B30" s="874"/>
      <c r="C30" s="875"/>
      <c r="E30" s="211" t="str">
        <f t="shared" si="0"/>
        <v xml:space="preserve"> - </v>
      </c>
    </row>
    <row r="31" spans="1:5" x14ac:dyDescent="0.25">
      <c r="A31" s="873"/>
      <c r="B31" s="874"/>
      <c r="C31" s="875"/>
      <c r="E31" s="211" t="str">
        <f t="shared" si="0"/>
        <v xml:space="preserve"> - </v>
      </c>
    </row>
    <row r="32" spans="1:5" x14ac:dyDescent="0.25">
      <c r="A32" s="873"/>
      <c r="B32" s="874"/>
      <c r="C32" s="875"/>
      <c r="E32" s="211" t="str">
        <f t="shared" si="0"/>
        <v xml:space="preserve"> - </v>
      </c>
    </row>
    <row r="33" spans="1:5" x14ac:dyDescent="0.25">
      <c r="A33" s="873"/>
      <c r="B33" s="874"/>
      <c r="C33" s="875"/>
      <c r="E33" s="211" t="str">
        <f t="shared" si="0"/>
        <v xml:space="preserve"> - </v>
      </c>
    </row>
    <row r="34" spans="1:5" x14ac:dyDescent="0.25">
      <c r="A34" s="873"/>
      <c r="B34" s="874"/>
      <c r="C34" s="875"/>
      <c r="E34" s="211" t="str">
        <f t="shared" si="0"/>
        <v xml:space="preserve"> - </v>
      </c>
    </row>
    <row r="35" spans="1:5" x14ac:dyDescent="0.25">
      <c r="A35" s="873"/>
      <c r="B35" s="874"/>
      <c r="C35" s="875"/>
      <c r="E35" s="211" t="str">
        <f t="shared" si="0"/>
        <v xml:space="preserve"> - </v>
      </c>
    </row>
    <row r="36" spans="1:5" x14ac:dyDescent="0.25">
      <c r="A36" s="873"/>
      <c r="B36" s="874"/>
      <c r="C36" s="875"/>
      <c r="E36" s="211" t="str">
        <f t="shared" si="0"/>
        <v xml:space="preserve"> - </v>
      </c>
    </row>
    <row r="37" spans="1:5" x14ac:dyDescent="0.25">
      <c r="A37" s="873"/>
      <c r="B37" s="874"/>
      <c r="C37" s="875"/>
      <c r="E37" s="211" t="str">
        <f t="shared" si="0"/>
        <v xml:space="preserve"> - </v>
      </c>
    </row>
    <row r="38" spans="1:5" x14ac:dyDescent="0.25">
      <c r="A38" s="873"/>
      <c r="B38" s="874"/>
      <c r="C38" s="875"/>
      <c r="E38" s="211" t="str">
        <f t="shared" si="0"/>
        <v xml:space="preserve"> - </v>
      </c>
    </row>
    <row r="39" spans="1:5" x14ac:dyDescent="0.25">
      <c r="A39" s="873"/>
      <c r="B39" s="874"/>
      <c r="C39" s="875"/>
      <c r="E39" s="211" t="str">
        <f t="shared" si="0"/>
        <v xml:space="preserve"> - </v>
      </c>
    </row>
    <row r="40" spans="1:5" x14ac:dyDescent="0.25">
      <c r="A40" s="873"/>
      <c r="B40" s="874"/>
      <c r="C40" s="875"/>
      <c r="E40" s="211" t="str">
        <f t="shared" si="0"/>
        <v xml:space="preserve"> - </v>
      </c>
    </row>
    <row r="41" spans="1:5" x14ac:dyDescent="0.25">
      <c r="A41" s="873"/>
      <c r="B41" s="874"/>
      <c r="C41" s="875"/>
      <c r="E41" s="211" t="str">
        <f t="shared" si="0"/>
        <v xml:space="preserve"> - </v>
      </c>
    </row>
    <row r="42" spans="1:5" x14ac:dyDescent="0.25">
      <c r="A42" s="873"/>
      <c r="B42" s="874"/>
      <c r="C42" s="875"/>
      <c r="E42" s="211" t="str">
        <f t="shared" si="0"/>
        <v xml:space="preserve"> - </v>
      </c>
    </row>
    <row r="43" spans="1:5" x14ac:dyDescent="0.25">
      <c r="A43" s="873"/>
      <c r="B43" s="874"/>
      <c r="C43" s="875"/>
      <c r="E43" s="211" t="str">
        <f t="shared" si="0"/>
        <v xml:space="preserve"> - </v>
      </c>
    </row>
    <row r="44" spans="1:5" ht="15.75" thickBot="1" x14ac:dyDescent="0.3">
      <c r="A44" s="876"/>
      <c r="B44" s="877"/>
      <c r="C44" s="878"/>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1760</v>
      </c>
      <c r="C1" s="62" t="s">
        <v>1761</v>
      </c>
      <c r="D1" s="63" t="s">
        <v>1762</v>
      </c>
    </row>
    <row r="2" spans="1:4" ht="15.75" x14ac:dyDescent="0.25">
      <c r="A2" s="64" t="s">
        <v>73</v>
      </c>
      <c r="B2" s="64" t="s">
        <v>73</v>
      </c>
      <c r="C2" s="65" t="s">
        <v>73</v>
      </c>
      <c r="D2" s="66" t="s">
        <v>73</v>
      </c>
    </row>
    <row r="3" spans="1:4" ht="94.5" x14ac:dyDescent="0.25">
      <c r="A3" s="211" t="str">
        <f>+LEFT(B3,10)</f>
        <v>E2.P_E.MR1</v>
      </c>
      <c r="B3" s="99" t="s">
        <v>347</v>
      </c>
      <c r="C3" s="100" t="s">
        <v>1785</v>
      </c>
      <c r="D3" s="101" t="s">
        <v>1786</v>
      </c>
    </row>
    <row r="4" spans="1:4" ht="126" x14ac:dyDescent="0.25">
      <c r="A4" s="211" t="str">
        <f t="shared" ref="A4:A67" si="0">+LEFT(B4,10)</f>
        <v>E2.P_B.MR1</v>
      </c>
      <c r="B4" s="99" t="s">
        <v>311</v>
      </c>
      <c r="C4" s="100" t="s">
        <v>1787</v>
      </c>
      <c r="D4" s="101" t="s">
        <v>1788</v>
      </c>
    </row>
    <row r="5" spans="1:4" ht="63" x14ac:dyDescent="0.25">
      <c r="A5" s="211" t="str">
        <f t="shared" si="0"/>
        <v>E4.P_D.MR2</v>
      </c>
      <c r="B5" s="99" t="s">
        <v>596</v>
      </c>
      <c r="C5" s="100" t="s">
        <v>1789</v>
      </c>
      <c r="D5" s="101" t="s">
        <v>1790</v>
      </c>
    </row>
    <row r="6" spans="1:4" ht="126" x14ac:dyDescent="0.25">
      <c r="A6" s="211" t="str">
        <f t="shared" si="0"/>
        <v>E4.P_D.MR1</v>
      </c>
      <c r="B6" s="99" t="s">
        <v>587</v>
      </c>
      <c r="C6" s="100" t="s">
        <v>1791</v>
      </c>
      <c r="D6" s="101" t="s">
        <v>1792</v>
      </c>
    </row>
    <row r="7" spans="1:4" ht="126" x14ac:dyDescent="0.25">
      <c r="A7" s="211" t="str">
        <f t="shared" si="0"/>
        <v>E1.P_A.MR5</v>
      </c>
      <c r="B7" s="99" t="s">
        <v>140</v>
      </c>
      <c r="C7" s="100" t="s">
        <v>1793</v>
      </c>
      <c r="D7" s="101" t="s">
        <v>1794</v>
      </c>
    </row>
    <row r="8" spans="1:4" ht="78.75" x14ac:dyDescent="0.25">
      <c r="A8" s="211" t="str">
        <f t="shared" si="0"/>
        <v>E3.P_G.MR1</v>
      </c>
      <c r="B8" s="99" t="s">
        <v>465</v>
      </c>
      <c r="C8" s="100" t="s">
        <v>1795</v>
      </c>
      <c r="D8" s="101" t="s">
        <v>1796</v>
      </c>
    </row>
    <row r="9" spans="1:4" ht="61.5" customHeight="1" x14ac:dyDescent="0.25">
      <c r="A9" s="211" t="str">
        <f t="shared" si="0"/>
        <v>E3.P_H.MR1</v>
      </c>
      <c r="B9" s="99" t="s">
        <v>473</v>
      </c>
      <c r="C9" s="100" t="s">
        <v>1797</v>
      </c>
      <c r="D9" s="101" t="s">
        <v>1798</v>
      </c>
    </row>
    <row r="10" spans="1:4" ht="78.75" x14ac:dyDescent="0.25">
      <c r="A10" s="211" t="str">
        <f t="shared" si="0"/>
        <v>E3.P_I.MR1</v>
      </c>
      <c r="B10" s="99" t="s">
        <v>481</v>
      </c>
      <c r="C10" s="100" t="s">
        <v>1799</v>
      </c>
      <c r="D10" s="101" t="s">
        <v>1800</v>
      </c>
    </row>
    <row r="11" spans="1:4" ht="94.5" x14ac:dyDescent="0.25">
      <c r="A11" s="211" t="str">
        <f t="shared" si="0"/>
        <v>E3.P_J.MR1</v>
      </c>
      <c r="B11" s="99" t="s">
        <v>489</v>
      </c>
      <c r="C11" s="100" t="s">
        <v>1801</v>
      </c>
      <c r="D11" s="101" t="s">
        <v>1802</v>
      </c>
    </row>
    <row r="12" spans="1:4" ht="90.75" customHeight="1" x14ac:dyDescent="0.25">
      <c r="A12" s="211" t="str">
        <f t="shared" si="0"/>
        <v>E3.P_K.MR1</v>
      </c>
      <c r="B12" s="99" t="s">
        <v>497</v>
      </c>
      <c r="C12" s="100" t="s">
        <v>1803</v>
      </c>
      <c r="D12" s="101" t="s">
        <v>1804</v>
      </c>
    </row>
    <row r="13" spans="1:4" ht="94.5" x14ac:dyDescent="0.25">
      <c r="A13" s="211" t="str">
        <f t="shared" si="0"/>
        <v>E2.P_C.MR1</v>
      </c>
      <c r="B13" s="99" t="s">
        <v>322</v>
      </c>
      <c r="C13" s="100" t="s">
        <v>1805</v>
      </c>
      <c r="D13" s="101" t="s">
        <v>1806</v>
      </c>
    </row>
    <row r="14" spans="1:4" ht="78.75" x14ac:dyDescent="0.25">
      <c r="A14" s="211" t="str">
        <f t="shared" si="0"/>
        <v>E3.P_F.MR1</v>
      </c>
      <c r="B14" s="99" t="s">
        <v>457</v>
      </c>
      <c r="C14" s="100" t="s">
        <v>1807</v>
      </c>
      <c r="D14" s="101" t="s">
        <v>1808</v>
      </c>
    </row>
    <row r="15" spans="1:4" ht="78" customHeight="1" x14ac:dyDescent="0.25">
      <c r="A15" s="211" t="str">
        <f t="shared" si="0"/>
        <v>E2.P_D.MR1</v>
      </c>
      <c r="B15" s="99" t="s">
        <v>336</v>
      </c>
      <c r="C15" s="100" t="s">
        <v>1809</v>
      </c>
      <c r="D15" s="101" t="s">
        <v>1810</v>
      </c>
    </row>
    <row r="16" spans="1:4" ht="67.5" customHeight="1" x14ac:dyDescent="0.25">
      <c r="A16" s="211" t="str">
        <f t="shared" si="0"/>
        <v>E1.P_E.MR1</v>
      </c>
      <c r="B16" s="99" t="s">
        <v>207</v>
      </c>
      <c r="C16" s="100" t="s">
        <v>1811</v>
      </c>
      <c r="D16" s="101" t="s">
        <v>1812</v>
      </c>
    </row>
    <row r="17" spans="1:4" ht="110.25" x14ac:dyDescent="0.25">
      <c r="A17" s="211" t="str">
        <f t="shared" si="0"/>
        <v>E1.P_H.MR1</v>
      </c>
      <c r="B17" s="99" t="s">
        <v>263</v>
      </c>
      <c r="C17" s="100" t="s">
        <v>1813</v>
      </c>
      <c r="D17" s="101" t="s">
        <v>1814</v>
      </c>
    </row>
    <row r="18" spans="1:4" ht="78" customHeight="1" x14ac:dyDescent="0.25">
      <c r="A18" s="211" t="str">
        <f t="shared" si="0"/>
        <v>E1.P_C.MR1</v>
      </c>
      <c r="B18" s="99" t="s">
        <v>185</v>
      </c>
      <c r="C18" s="100" t="s">
        <v>1815</v>
      </c>
      <c r="D18" s="101" t="s">
        <v>1816</v>
      </c>
    </row>
    <row r="19" spans="1:4" ht="141.75" x14ac:dyDescent="0.25">
      <c r="A19" s="211" t="str">
        <f t="shared" si="0"/>
        <v>E1.P_D.MR1</v>
      </c>
      <c r="B19" s="99" t="s">
        <v>196</v>
      </c>
      <c r="C19" s="100" t="s">
        <v>1817</v>
      </c>
      <c r="D19" s="101" t="s">
        <v>1818</v>
      </c>
    </row>
    <row r="20" spans="1:4" ht="63" x14ac:dyDescent="0.25">
      <c r="A20" s="211" t="str">
        <f t="shared" si="0"/>
        <v>E1.P_A.MR4</v>
      </c>
      <c r="B20" s="99" t="s">
        <v>130</v>
      </c>
      <c r="C20" s="100" t="s">
        <v>1819</v>
      </c>
      <c r="D20" s="101" t="s">
        <v>1820</v>
      </c>
    </row>
    <row r="21" spans="1:4" ht="47.25" x14ac:dyDescent="0.25">
      <c r="A21" s="211" t="str">
        <f t="shared" si="0"/>
        <v>E4.P_A.MR1</v>
      </c>
      <c r="B21" s="99" t="s">
        <v>539</v>
      </c>
      <c r="C21" s="100" t="s">
        <v>1821</v>
      </c>
      <c r="D21" s="101" t="s">
        <v>1822</v>
      </c>
    </row>
    <row r="22" spans="1:4" ht="47.25" x14ac:dyDescent="0.25">
      <c r="A22" s="211" t="str">
        <f t="shared" si="0"/>
        <v>E4.P_A.MR2</v>
      </c>
      <c r="B22" s="99" t="s">
        <v>549</v>
      </c>
      <c r="C22" s="100" t="s">
        <v>1823</v>
      </c>
      <c r="D22" s="101" t="s">
        <v>1824</v>
      </c>
    </row>
    <row r="23" spans="1:4" ht="96" customHeight="1" x14ac:dyDescent="0.25">
      <c r="A23" s="211" t="str">
        <f t="shared" si="0"/>
        <v>E1.P_F.MR1</v>
      </c>
      <c r="B23" s="99" t="s">
        <v>222</v>
      </c>
      <c r="C23" s="100" t="s">
        <v>1825</v>
      </c>
      <c r="D23" s="101" t="s">
        <v>1826</v>
      </c>
    </row>
    <row r="24" spans="1:4" ht="63.75" customHeight="1" x14ac:dyDescent="0.25">
      <c r="A24" s="211" t="str">
        <f t="shared" si="0"/>
        <v>E4.P_A.MR3</v>
      </c>
      <c r="B24" s="99" t="s">
        <v>556</v>
      </c>
      <c r="C24" s="100" t="s">
        <v>1827</v>
      </c>
      <c r="D24" s="101" t="s">
        <v>1828</v>
      </c>
    </row>
    <row r="25" spans="1:4" ht="66" customHeight="1" x14ac:dyDescent="0.25">
      <c r="A25" s="211" t="str">
        <f t="shared" si="0"/>
        <v>E1.P_F.MR2</v>
      </c>
      <c r="B25" s="99" t="s">
        <v>234</v>
      </c>
      <c r="C25" s="100" t="s">
        <v>1829</v>
      </c>
      <c r="D25" s="101" t="s">
        <v>1830</v>
      </c>
    </row>
    <row r="26" spans="1:4" ht="110.25" x14ac:dyDescent="0.25">
      <c r="A26" s="211" t="str">
        <f t="shared" si="0"/>
        <v>E4.P_A.MR4</v>
      </c>
      <c r="B26" s="99" t="s">
        <v>563</v>
      </c>
      <c r="C26" s="100" t="s">
        <v>1831</v>
      </c>
      <c r="D26" s="101" t="s">
        <v>1832</v>
      </c>
    </row>
    <row r="27" spans="1:4" ht="63" x14ac:dyDescent="0.25">
      <c r="A27" s="211" t="str">
        <f t="shared" si="0"/>
        <v>E1.P_A.MR2</v>
      </c>
      <c r="B27" s="99" t="s">
        <v>110</v>
      </c>
      <c r="C27" s="100" t="s">
        <v>1833</v>
      </c>
      <c r="D27" s="101" t="s">
        <v>1834</v>
      </c>
    </row>
    <row r="28" spans="1:4" ht="64.5" customHeight="1" x14ac:dyDescent="0.25">
      <c r="A28" s="211" t="str">
        <f t="shared" si="0"/>
        <v>E1.P_J.MR1</v>
      </c>
      <c r="B28" s="99" t="s">
        <v>288</v>
      </c>
      <c r="C28" s="100" t="s">
        <v>1835</v>
      </c>
      <c r="D28" s="101" t="s">
        <v>1836</v>
      </c>
    </row>
    <row r="29" spans="1:4" ht="78.75" customHeight="1" x14ac:dyDescent="0.25">
      <c r="A29" s="211" t="str">
        <f t="shared" si="0"/>
        <v>E3.P_B.MR1</v>
      </c>
      <c r="B29" s="99" t="s">
        <v>395</v>
      </c>
      <c r="C29" s="100" t="s">
        <v>1837</v>
      </c>
      <c r="D29" s="101" t="s">
        <v>1838</v>
      </c>
    </row>
    <row r="30" spans="1:4" ht="108.75" customHeight="1" x14ac:dyDescent="0.25">
      <c r="A30" s="211" t="str">
        <f t="shared" si="0"/>
        <v>E4.P_C.MR1</v>
      </c>
      <c r="B30" s="99" t="s">
        <v>579</v>
      </c>
      <c r="C30" s="100" t="s">
        <v>1839</v>
      </c>
      <c r="D30" s="101" t="s">
        <v>1840</v>
      </c>
    </row>
    <row r="31" spans="1:4" ht="65.25" customHeight="1" x14ac:dyDescent="0.25">
      <c r="A31" s="211" t="str">
        <f t="shared" si="0"/>
        <v>E2.P_A.MR1</v>
      </c>
      <c r="B31" s="99" t="s">
        <v>299</v>
      </c>
      <c r="C31" s="100" t="s">
        <v>1841</v>
      </c>
      <c r="D31" s="101" t="s">
        <v>1842</v>
      </c>
    </row>
    <row r="32" spans="1:4" ht="93" customHeight="1" x14ac:dyDescent="0.25">
      <c r="A32" s="211" t="str">
        <f t="shared" si="0"/>
        <v>E1.P_G.MR1</v>
      </c>
      <c r="B32" s="99" t="s">
        <v>243</v>
      </c>
      <c r="C32" s="100" t="s">
        <v>1843</v>
      </c>
      <c r="D32" s="101" t="s">
        <v>1844</v>
      </c>
    </row>
    <row r="33" spans="1:4" ht="81" customHeight="1" x14ac:dyDescent="0.25">
      <c r="A33" s="211" t="str">
        <f t="shared" si="0"/>
        <v>E1.P_G.MR2</v>
      </c>
      <c r="B33" s="99" t="s">
        <v>254</v>
      </c>
      <c r="C33" s="100" t="s">
        <v>1845</v>
      </c>
      <c r="D33" s="101" t="s">
        <v>1846</v>
      </c>
    </row>
    <row r="34" spans="1:4" ht="63" customHeight="1" x14ac:dyDescent="0.25">
      <c r="A34" s="211" t="str">
        <f t="shared" si="0"/>
        <v>E3.P_L.MR2</v>
      </c>
      <c r="B34" s="99" t="s">
        <v>513</v>
      </c>
      <c r="C34" s="100" t="s">
        <v>1847</v>
      </c>
      <c r="D34" s="101" t="s">
        <v>1848</v>
      </c>
    </row>
    <row r="35" spans="1:4" ht="78" customHeight="1" x14ac:dyDescent="0.25">
      <c r="A35" s="211" t="str">
        <f t="shared" si="0"/>
        <v>E3.P_L.MR3</v>
      </c>
      <c r="B35" s="99" t="s">
        <v>520</v>
      </c>
      <c r="C35" s="100" t="s">
        <v>1849</v>
      </c>
      <c r="D35" s="101" t="s">
        <v>1850</v>
      </c>
    </row>
    <row r="36" spans="1:4" ht="63.75" customHeight="1" x14ac:dyDescent="0.25">
      <c r="A36" s="211" t="str">
        <f t="shared" si="0"/>
        <v>E2.P_F.MR1</v>
      </c>
      <c r="B36" s="99" t="s">
        <v>358</v>
      </c>
      <c r="C36" s="100" t="s">
        <v>1851</v>
      </c>
      <c r="D36" s="101" t="s">
        <v>1852</v>
      </c>
    </row>
    <row r="37" spans="1:4" ht="110.25" x14ac:dyDescent="0.25">
      <c r="A37" s="211" t="str">
        <f t="shared" si="0"/>
        <v>E3.P_A.MR1</v>
      </c>
      <c r="B37" s="99" t="s">
        <v>383</v>
      </c>
      <c r="C37" s="100" t="s">
        <v>1853</v>
      </c>
      <c r="D37" s="101" t="s">
        <v>1854</v>
      </c>
    </row>
    <row r="38" spans="1:4" ht="94.5" x14ac:dyDescent="0.25">
      <c r="A38" s="211" t="str">
        <f t="shared" si="0"/>
        <v>E2.P_F.MR2</v>
      </c>
      <c r="B38" s="99" t="s">
        <v>369</v>
      </c>
      <c r="C38" s="100" t="s">
        <v>1855</v>
      </c>
      <c r="D38" s="101" t="s">
        <v>1856</v>
      </c>
    </row>
    <row r="39" spans="1:4" ht="78.75" x14ac:dyDescent="0.25">
      <c r="A39" s="211" t="str">
        <f t="shared" si="0"/>
        <v>E1.P_B.MR1</v>
      </c>
      <c r="B39" s="99" t="s">
        <v>150</v>
      </c>
      <c r="C39" s="100" t="s">
        <v>1857</v>
      </c>
      <c r="D39" s="101" t="s">
        <v>1858</v>
      </c>
    </row>
    <row r="40" spans="1:4" ht="157.5" x14ac:dyDescent="0.25">
      <c r="A40" s="211" t="str">
        <f t="shared" si="0"/>
        <v>E3.P_E.MR1</v>
      </c>
      <c r="B40" s="99" t="s">
        <v>446</v>
      </c>
      <c r="C40" s="100" t="s">
        <v>1859</v>
      </c>
      <c r="D40" s="101" t="s">
        <v>1860</v>
      </c>
    </row>
    <row r="41" spans="1:4" ht="110.25" x14ac:dyDescent="0.25">
      <c r="A41" s="211" t="str">
        <f t="shared" si="0"/>
        <v>E1.P_B.MR2</v>
      </c>
      <c r="B41" s="99" t="s">
        <v>164</v>
      </c>
      <c r="C41" s="100" t="s">
        <v>1861</v>
      </c>
      <c r="D41" s="101" t="s">
        <v>1862</v>
      </c>
    </row>
    <row r="42" spans="1:4" ht="157.5" x14ac:dyDescent="0.25">
      <c r="A42" s="211" t="str">
        <f t="shared" si="0"/>
        <v>E1.P_B.MR3</v>
      </c>
      <c r="B42" s="99" t="s">
        <v>176</v>
      </c>
      <c r="C42" s="100" t="s">
        <v>1863</v>
      </c>
      <c r="D42" s="101" t="s">
        <v>1864</v>
      </c>
    </row>
    <row r="43" spans="1:4" ht="78.75" x14ac:dyDescent="0.25">
      <c r="A43" s="211" t="str">
        <f t="shared" si="0"/>
        <v>E3.P_C.MR1</v>
      </c>
      <c r="B43" s="99" t="s">
        <v>406</v>
      </c>
      <c r="C43" s="100" t="s">
        <v>1865</v>
      </c>
      <c r="D43" s="101" t="s">
        <v>1866</v>
      </c>
    </row>
    <row r="44" spans="1:4" ht="51" customHeight="1" x14ac:dyDescent="0.25">
      <c r="A44" s="211" t="str">
        <f t="shared" si="0"/>
        <v>E1.P_A.MR3</v>
      </c>
      <c r="B44" s="99" t="s">
        <v>120</v>
      </c>
      <c r="C44" s="100" t="s">
        <v>1867</v>
      </c>
      <c r="D44" s="101" t="s">
        <v>1868</v>
      </c>
    </row>
    <row r="45" spans="1:4" ht="78.75" x14ac:dyDescent="0.25">
      <c r="A45" s="211" t="str">
        <f t="shared" si="0"/>
        <v>E3.P_L.MR1</v>
      </c>
      <c r="B45" s="99" t="s">
        <v>505</v>
      </c>
      <c r="C45" s="100" t="s">
        <v>1869</v>
      </c>
      <c r="D45" s="101" t="s">
        <v>1870</v>
      </c>
    </row>
    <row r="46" spans="1:4" ht="93.75" customHeight="1" x14ac:dyDescent="0.25">
      <c r="A46" s="211" t="str">
        <f t="shared" si="0"/>
        <v>E1.P_I.MR1</v>
      </c>
      <c r="B46" s="99" t="s">
        <v>277</v>
      </c>
      <c r="C46" s="100" t="s">
        <v>1871</v>
      </c>
      <c r="D46" s="101" t="s">
        <v>1872</v>
      </c>
    </row>
    <row r="47" spans="1:4" ht="110.25" customHeight="1" x14ac:dyDescent="0.25">
      <c r="A47" s="211" t="str">
        <f t="shared" si="0"/>
        <v>E1.P_A.MR1</v>
      </c>
      <c r="B47" s="99" t="s">
        <v>83</v>
      </c>
      <c r="C47" s="100" t="s">
        <v>1873</v>
      </c>
      <c r="D47" s="101" t="s">
        <v>1874</v>
      </c>
    </row>
    <row r="48" spans="1:4" ht="94.5" x14ac:dyDescent="0.25">
      <c r="A48" s="211" t="str">
        <f t="shared" si="0"/>
        <v>E3.P_L.MR4</v>
      </c>
      <c r="B48" s="99" t="s">
        <v>527</v>
      </c>
      <c r="C48" s="100" t="s">
        <v>1875</v>
      </c>
      <c r="D48" s="101" t="s">
        <v>1876</v>
      </c>
    </row>
    <row r="49" spans="1:4" ht="189" x14ac:dyDescent="0.25">
      <c r="A49" s="211" t="str">
        <f t="shared" si="0"/>
        <v>E3.P_C.MR2</v>
      </c>
      <c r="B49" s="99" t="s">
        <v>417</v>
      </c>
      <c r="C49" s="100" t="s">
        <v>1877</v>
      </c>
      <c r="D49" s="101" t="s">
        <v>1878</v>
      </c>
    </row>
    <row r="50" spans="1:4" ht="78.75" x14ac:dyDescent="0.25">
      <c r="A50" s="211" t="str">
        <f t="shared" si="0"/>
        <v>E4.P_E.MR1</v>
      </c>
      <c r="B50" s="99" t="s">
        <v>606</v>
      </c>
      <c r="C50" s="100" t="s">
        <v>1879</v>
      </c>
      <c r="D50" s="101" t="s">
        <v>1880</v>
      </c>
    </row>
    <row r="51" spans="1:4" ht="157.5" x14ac:dyDescent="0.25">
      <c r="A51" s="211" t="str">
        <f t="shared" si="0"/>
        <v>E1.P_A.MR1</v>
      </c>
      <c r="B51" s="99" t="s">
        <v>97</v>
      </c>
      <c r="C51" s="100" t="s">
        <v>1881</v>
      </c>
      <c r="D51" s="101" t="s">
        <v>1882</v>
      </c>
    </row>
    <row r="52" spans="1:4" ht="63" x14ac:dyDescent="0.25">
      <c r="A52" s="211" t="str">
        <f t="shared" si="0"/>
        <v>E4.P_D.MR3</v>
      </c>
      <c r="B52" s="99" t="s">
        <v>601</v>
      </c>
      <c r="C52" s="100" t="s">
        <v>1883</v>
      </c>
      <c r="D52" s="101" t="s">
        <v>1884</v>
      </c>
    </row>
    <row r="53" spans="1:4" ht="126" x14ac:dyDescent="0.25">
      <c r="A53" s="211" t="str">
        <f t="shared" si="0"/>
        <v>E3.P_D.MR1</v>
      </c>
      <c r="B53" s="99" t="s">
        <v>428</v>
      </c>
      <c r="C53" s="100" t="s">
        <v>1885</v>
      </c>
      <c r="D53" s="101" t="s">
        <v>1886</v>
      </c>
    </row>
    <row r="54" spans="1:4" ht="126" x14ac:dyDescent="0.25">
      <c r="A54" s="211" t="str">
        <f t="shared" si="0"/>
        <v>E3.P_D.MR2</v>
      </c>
      <c r="B54" s="99" t="s">
        <v>439</v>
      </c>
      <c r="C54" s="100" t="s">
        <v>1887</v>
      </c>
      <c r="D54" s="101" t="s">
        <v>1886</v>
      </c>
    </row>
    <row r="55" spans="1:4" ht="157.5" x14ac:dyDescent="0.25">
      <c r="A55" s="211" t="str">
        <f t="shared" si="0"/>
        <v>E4.P_B.MR1</v>
      </c>
      <c r="B55" s="99" t="s">
        <v>570</v>
      </c>
      <c r="C55" s="100" t="s">
        <v>1888</v>
      </c>
      <c r="D55" s="101" t="s">
        <v>1889</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7" t="s">
        <v>1956</v>
      </c>
      <c r="B1" s="1057"/>
      <c r="C1" s="1057"/>
      <c r="D1" s="1057"/>
      <c r="E1" s="1057"/>
      <c r="F1" s="1057"/>
      <c r="G1" s="1057"/>
      <c r="H1" s="1057"/>
      <c r="I1" s="1057"/>
      <c r="J1" s="1057"/>
      <c r="K1" s="1057"/>
      <c r="L1" s="1057"/>
      <c r="M1" s="1057"/>
      <c r="N1" s="1057"/>
      <c r="O1" s="1057"/>
      <c r="P1" s="1057"/>
    </row>
    <row r="2" spans="1:18" s="68" customFormat="1" ht="48" customHeight="1" x14ac:dyDescent="0.2">
      <c r="A2" s="67" t="s">
        <v>1763</v>
      </c>
      <c r="B2" s="1058" t="s">
        <v>1764</v>
      </c>
      <c r="C2" s="1059"/>
      <c r="D2" s="1059"/>
      <c r="E2" s="1059"/>
      <c r="F2" s="1059"/>
      <c r="G2" s="1059"/>
      <c r="H2" s="1060"/>
      <c r="I2" s="1058" t="s">
        <v>1765</v>
      </c>
      <c r="J2" s="1059"/>
      <c r="K2" s="1060"/>
      <c r="L2" s="1061" t="s">
        <v>1766</v>
      </c>
      <c r="M2" s="1061"/>
      <c r="N2" s="1061"/>
      <c r="O2" s="1061"/>
      <c r="P2" s="1062"/>
    </row>
    <row r="3" spans="1:18" ht="51" x14ac:dyDescent="0.2">
      <c r="A3" s="69" t="s">
        <v>1767</v>
      </c>
      <c r="B3" s="70" t="s">
        <v>1768</v>
      </c>
      <c r="C3" s="71" t="s">
        <v>1769</v>
      </c>
      <c r="D3" s="71" t="s">
        <v>1918</v>
      </c>
      <c r="E3" s="71" t="s">
        <v>1917</v>
      </c>
      <c r="F3" s="71" t="s">
        <v>1919</v>
      </c>
      <c r="G3" s="71" t="s">
        <v>1920</v>
      </c>
      <c r="H3" s="1063" t="s">
        <v>1693</v>
      </c>
      <c r="I3" s="70" t="s">
        <v>1770</v>
      </c>
      <c r="J3" s="71" t="s">
        <v>1771</v>
      </c>
      <c r="K3" s="1063" t="s">
        <v>1696</v>
      </c>
      <c r="L3" s="70" t="s">
        <v>1772</v>
      </c>
      <c r="M3" s="71" t="s">
        <v>1698</v>
      </c>
      <c r="N3" s="71" t="s">
        <v>1773</v>
      </c>
      <c r="O3" s="71" t="s">
        <v>1774</v>
      </c>
      <c r="P3" s="72" t="s">
        <v>1775</v>
      </c>
    </row>
    <row r="4" spans="1:18" ht="18" x14ac:dyDescent="0.2">
      <c r="A4" s="69" t="s">
        <v>1776</v>
      </c>
      <c r="B4" s="73" t="s">
        <v>1687</v>
      </c>
      <c r="C4" s="74" t="s">
        <v>1688</v>
      </c>
      <c r="D4" s="74" t="s">
        <v>1777</v>
      </c>
      <c r="E4" s="74" t="s">
        <v>1690</v>
      </c>
      <c r="F4" s="74" t="s">
        <v>1691</v>
      </c>
      <c r="G4" s="74" t="s">
        <v>1692</v>
      </c>
      <c r="H4" s="1063"/>
      <c r="I4" s="75" t="s">
        <v>1694</v>
      </c>
      <c r="J4" s="76" t="s">
        <v>1695</v>
      </c>
      <c r="K4" s="1063"/>
      <c r="L4" s="75" t="s">
        <v>1697</v>
      </c>
      <c r="M4" s="76" t="s">
        <v>1698</v>
      </c>
      <c r="N4" s="76" t="s">
        <v>1699</v>
      </c>
      <c r="O4" s="76" t="s">
        <v>1700</v>
      </c>
      <c r="P4" s="77" t="s">
        <v>1701</v>
      </c>
      <c r="Q4" s="2"/>
      <c r="R4" s="2"/>
    </row>
    <row r="5" spans="1:18" ht="36.75" thickBot="1" x14ac:dyDescent="0.25">
      <c r="A5" s="78" t="s">
        <v>1778</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79" t="s">
        <v>1957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E4.P_D.MR2-FORTALECIMIENTO EQUIPAMIENTO Y INSTITUCIONAL </Descripci_x00f3_n>
  </documentManagement>
</p:properties>
</file>

<file path=customXml/itemProps1.xml><?xml version="1.0" encoding="utf-8"?>
<ds:datastoreItem xmlns:ds="http://schemas.openxmlformats.org/officeDocument/2006/customXml" ds:itemID="{FEEFA77A-5331-43BA-89B0-2333E6F9B44E}"/>
</file>

<file path=customXml/itemProps2.xml><?xml version="1.0" encoding="utf-8"?>
<ds:datastoreItem xmlns:ds="http://schemas.openxmlformats.org/officeDocument/2006/customXml" ds:itemID="{9EC1AF77-1483-44CD-9E8D-4D7722EF716B}"/>
</file>

<file path=customXml/itemProps3.xml><?xml version="1.0" encoding="utf-8"?>
<ds:datastoreItem xmlns:ds="http://schemas.openxmlformats.org/officeDocument/2006/customXml" ds:itemID="{ACEC1014-9AE8-475A-978D-74073C431EE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E4.P_D.MR2-FORTALECIMIENTO EQUIPAMIENTO Y INSTITUCIONAL </dc:title>
  <dc:creator>FARID</dc:creator>
  <cp:lastModifiedBy>Adriana Mora</cp:lastModifiedBy>
  <dcterms:created xsi:type="dcterms:W3CDTF">2017-01-16T16:29:25Z</dcterms:created>
  <dcterms:modified xsi:type="dcterms:W3CDTF">2020-01-31T16:53:03Z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