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255" yWindow="2460" windowWidth="12285" windowHeight="1710"/>
  </bookViews>
  <sheets>
    <sheet name="Consolidado_Vigencias" sheetId="1" r:id="rId1"/>
    <sheet name="DEPENDENCIAS" sheetId="6" r:id="rId2"/>
  </sheets>
  <externalReferences>
    <externalReference r:id="rId3"/>
  </externalReferences>
  <definedNames>
    <definedName name="_xlnm._FilterDatabase" localSheetId="0" hidden="1">Consolidado_Vigencias!$A$4:$AP$130</definedName>
  </definedNames>
  <calcPr calcId="144525"/>
</workbook>
</file>

<file path=xl/calcChain.xml><?xml version="1.0" encoding="utf-8"?>
<calcChain xmlns="http://schemas.openxmlformats.org/spreadsheetml/2006/main">
  <c r="AE73" i="1" l="1"/>
  <c r="AE53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J73" i="1"/>
  <c r="AJ53" i="1"/>
  <c r="AJ51" i="1"/>
  <c r="AJ50" i="1"/>
  <c r="AJ49" i="1"/>
  <c r="AJ48" i="1"/>
  <c r="AJ47" i="1"/>
  <c r="AJ46" i="1"/>
  <c r="AJ45" i="1"/>
  <c r="AJ44" i="1"/>
  <c r="AJ43" i="1"/>
  <c r="AJ42" i="1"/>
  <c r="AJ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B73" i="1"/>
  <c r="AB53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C106" i="1" l="1"/>
  <c r="B106" i="1"/>
  <c r="A106" i="1"/>
  <c r="C105" i="1"/>
  <c r="B105" i="1"/>
  <c r="A105" i="1"/>
  <c r="C104" i="1"/>
  <c r="B104" i="1"/>
  <c r="A104" i="1"/>
  <c r="C103" i="1"/>
  <c r="B103" i="1"/>
  <c r="A103" i="1"/>
  <c r="C102" i="1"/>
  <c r="B102" i="1"/>
  <c r="A102" i="1"/>
  <c r="C101" i="1"/>
  <c r="B101" i="1"/>
  <c r="A101" i="1"/>
  <c r="C100" i="1"/>
  <c r="B100" i="1"/>
  <c r="A100" i="1"/>
  <c r="C99" i="1"/>
  <c r="B99" i="1"/>
  <c r="A99" i="1"/>
  <c r="C98" i="1"/>
  <c r="B98" i="1"/>
  <c r="A98" i="1"/>
  <c r="C97" i="1"/>
  <c r="B97" i="1"/>
  <c r="A97" i="1"/>
  <c r="C96" i="1"/>
  <c r="B96" i="1"/>
  <c r="A96" i="1"/>
  <c r="C95" i="1"/>
  <c r="B95" i="1"/>
  <c r="A95" i="1"/>
  <c r="C94" i="1"/>
  <c r="B94" i="1"/>
  <c r="A94" i="1"/>
  <c r="C93" i="1"/>
  <c r="B93" i="1"/>
  <c r="A93" i="1"/>
  <c r="C92" i="1"/>
  <c r="B92" i="1"/>
  <c r="A92" i="1"/>
  <c r="C108" i="1"/>
  <c r="B108" i="1"/>
  <c r="A108" i="1"/>
  <c r="C107" i="1"/>
  <c r="B107" i="1"/>
  <c r="A107" i="1"/>
  <c r="C91" i="1"/>
  <c r="B91" i="1"/>
  <c r="A91" i="1"/>
  <c r="C90" i="1"/>
  <c r="B90" i="1"/>
  <c r="A90" i="1"/>
  <c r="C89" i="1"/>
  <c r="B89" i="1"/>
  <c r="A89" i="1"/>
  <c r="C88" i="1"/>
  <c r="B88" i="1"/>
  <c r="A88" i="1"/>
  <c r="C87" i="1"/>
  <c r="B87" i="1"/>
  <c r="A87" i="1"/>
  <c r="C86" i="1"/>
  <c r="B86" i="1"/>
  <c r="A86" i="1"/>
  <c r="C85" i="1"/>
  <c r="B85" i="1"/>
  <c r="A85" i="1"/>
  <c r="C84" i="1"/>
  <c r="B84" i="1"/>
  <c r="A84" i="1"/>
  <c r="C83" i="1"/>
  <c r="B83" i="1"/>
  <c r="A83" i="1"/>
  <c r="C82" i="1"/>
  <c r="B82" i="1"/>
  <c r="A82" i="1"/>
  <c r="C116" i="1"/>
  <c r="B116" i="1"/>
  <c r="A116" i="1"/>
  <c r="C115" i="1"/>
  <c r="B115" i="1"/>
  <c r="A115" i="1"/>
  <c r="C114" i="1"/>
  <c r="B114" i="1"/>
  <c r="A114" i="1"/>
  <c r="C113" i="1"/>
  <c r="B113" i="1"/>
  <c r="A113" i="1"/>
  <c r="C112" i="1"/>
  <c r="B112" i="1"/>
  <c r="A112" i="1"/>
  <c r="C111" i="1"/>
  <c r="B111" i="1"/>
  <c r="A111" i="1"/>
  <c r="C110" i="1"/>
  <c r="B110" i="1"/>
  <c r="A110" i="1"/>
  <c r="C109" i="1"/>
  <c r="B109" i="1"/>
  <c r="A109" i="1"/>
  <c r="C120" i="1"/>
  <c r="B120" i="1"/>
  <c r="A120" i="1"/>
  <c r="C119" i="1"/>
  <c r="B119" i="1"/>
  <c r="A119" i="1"/>
  <c r="C118" i="1"/>
  <c r="B118" i="1"/>
  <c r="A118" i="1"/>
  <c r="C117" i="1"/>
  <c r="B117" i="1"/>
  <c r="A117" i="1"/>
  <c r="C81" i="1"/>
  <c r="B81" i="1"/>
  <c r="A81" i="1"/>
  <c r="C80" i="1"/>
  <c r="B80" i="1"/>
  <c r="A80" i="1"/>
  <c r="C79" i="1"/>
  <c r="B79" i="1"/>
  <c r="A79" i="1"/>
  <c r="C78" i="1"/>
  <c r="B78" i="1"/>
  <c r="A78" i="1"/>
  <c r="O180" i="1" l="1"/>
  <c r="N180" i="1"/>
  <c r="M180" i="1"/>
  <c r="O179" i="1"/>
  <c r="N179" i="1"/>
  <c r="M179" i="1"/>
  <c r="O178" i="1"/>
  <c r="N178" i="1"/>
  <c r="M178" i="1"/>
  <c r="O177" i="1"/>
  <c r="N177" i="1"/>
  <c r="M177" i="1"/>
  <c r="O176" i="1"/>
  <c r="N176" i="1"/>
  <c r="M176" i="1"/>
  <c r="O175" i="1"/>
  <c r="N175" i="1"/>
  <c r="M175" i="1"/>
  <c r="O174" i="1"/>
  <c r="N174" i="1"/>
  <c r="M174" i="1"/>
  <c r="O173" i="1"/>
  <c r="N173" i="1"/>
  <c r="M173" i="1"/>
  <c r="O172" i="1"/>
  <c r="N172" i="1"/>
  <c r="M172" i="1"/>
  <c r="O171" i="1"/>
  <c r="N171" i="1"/>
  <c r="M171" i="1"/>
  <c r="O170" i="1"/>
  <c r="N170" i="1"/>
  <c r="M170" i="1"/>
  <c r="O169" i="1"/>
  <c r="N169" i="1"/>
  <c r="M169" i="1"/>
  <c r="O168" i="1"/>
  <c r="N168" i="1"/>
  <c r="M168" i="1"/>
  <c r="O167" i="1"/>
  <c r="N167" i="1"/>
  <c r="M167" i="1"/>
  <c r="O166" i="1"/>
  <c r="N166" i="1"/>
  <c r="M166" i="1"/>
  <c r="O165" i="1"/>
  <c r="N165" i="1"/>
  <c r="M165" i="1"/>
  <c r="O164" i="1"/>
  <c r="N164" i="1"/>
  <c r="M164" i="1"/>
  <c r="O163" i="1"/>
  <c r="N163" i="1"/>
  <c r="M163" i="1"/>
  <c r="O162" i="1"/>
  <c r="N162" i="1"/>
  <c r="M162" i="1"/>
  <c r="O161" i="1"/>
  <c r="N161" i="1"/>
  <c r="M161" i="1"/>
  <c r="O160" i="1"/>
  <c r="N160" i="1"/>
  <c r="M160" i="1"/>
  <c r="O159" i="1"/>
  <c r="N159" i="1"/>
  <c r="M159" i="1"/>
  <c r="O158" i="1"/>
  <c r="N158" i="1"/>
  <c r="M158" i="1"/>
  <c r="O157" i="1"/>
  <c r="N157" i="1"/>
  <c r="M157" i="1"/>
  <c r="O156" i="1"/>
  <c r="N156" i="1"/>
  <c r="M156" i="1"/>
  <c r="O155" i="1"/>
  <c r="N155" i="1"/>
  <c r="M155" i="1"/>
  <c r="O154" i="1"/>
  <c r="N154" i="1"/>
  <c r="M154" i="1"/>
  <c r="O153" i="1"/>
  <c r="N153" i="1"/>
  <c r="M153" i="1"/>
  <c r="O152" i="1"/>
  <c r="N152" i="1"/>
  <c r="M152" i="1"/>
  <c r="O151" i="1"/>
  <c r="N151" i="1"/>
  <c r="M151" i="1"/>
  <c r="O150" i="1"/>
  <c r="N150" i="1"/>
  <c r="M150" i="1"/>
  <c r="O149" i="1"/>
  <c r="N149" i="1"/>
  <c r="M149" i="1"/>
  <c r="O148" i="1"/>
  <c r="N148" i="1"/>
  <c r="M148" i="1"/>
  <c r="O147" i="1"/>
  <c r="N147" i="1"/>
  <c r="M147" i="1"/>
  <c r="O146" i="1"/>
  <c r="N146" i="1"/>
  <c r="M146" i="1"/>
  <c r="O145" i="1"/>
  <c r="N145" i="1"/>
  <c r="M145" i="1"/>
  <c r="O144" i="1"/>
  <c r="N144" i="1"/>
  <c r="M144" i="1"/>
  <c r="O143" i="1"/>
  <c r="N143" i="1"/>
  <c r="M143" i="1"/>
  <c r="O142" i="1"/>
  <c r="N142" i="1"/>
  <c r="M142" i="1"/>
  <c r="O141" i="1"/>
  <c r="N141" i="1"/>
  <c r="M141" i="1"/>
  <c r="O140" i="1"/>
  <c r="N140" i="1"/>
  <c r="M140" i="1"/>
  <c r="O139" i="1"/>
  <c r="N139" i="1"/>
  <c r="M139" i="1"/>
  <c r="O138" i="1"/>
  <c r="N138" i="1"/>
  <c r="M138" i="1"/>
  <c r="C130" i="1"/>
  <c r="B130" i="1"/>
  <c r="A130" i="1"/>
  <c r="C129" i="1"/>
  <c r="B129" i="1"/>
  <c r="A129" i="1"/>
  <c r="C128" i="1"/>
  <c r="B128" i="1"/>
  <c r="A128" i="1"/>
  <c r="C127" i="1"/>
  <c r="B127" i="1"/>
  <c r="A127" i="1"/>
  <c r="C126" i="1"/>
  <c r="B126" i="1"/>
  <c r="A126" i="1"/>
  <c r="C125" i="1"/>
  <c r="B125" i="1"/>
  <c r="A125" i="1"/>
  <c r="C124" i="1"/>
  <c r="B124" i="1"/>
  <c r="A124" i="1"/>
  <c r="C123" i="1"/>
  <c r="B123" i="1"/>
  <c r="A123" i="1"/>
  <c r="C122" i="1"/>
  <c r="B122" i="1"/>
  <c r="A122" i="1"/>
  <c r="C121" i="1"/>
  <c r="B121" i="1"/>
  <c r="A121" i="1"/>
  <c r="C77" i="1"/>
  <c r="B77" i="1"/>
  <c r="A77" i="1"/>
  <c r="C76" i="1"/>
  <c r="B76" i="1"/>
  <c r="A76" i="1"/>
  <c r="C75" i="1"/>
  <c r="B75" i="1"/>
  <c r="A75" i="1"/>
  <c r="C74" i="1"/>
  <c r="B74" i="1"/>
  <c r="A74" i="1"/>
  <c r="C73" i="1"/>
  <c r="B73" i="1"/>
  <c r="A73" i="1"/>
  <c r="C72" i="1"/>
  <c r="B72" i="1"/>
  <c r="A72" i="1"/>
  <c r="X71" i="1"/>
  <c r="C71" i="1"/>
  <c r="B71" i="1"/>
  <c r="A71" i="1"/>
  <c r="X70" i="1"/>
  <c r="C70" i="1"/>
  <c r="B70" i="1"/>
  <c r="A70" i="1"/>
  <c r="X69" i="1"/>
  <c r="C69" i="1"/>
  <c r="B69" i="1"/>
  <c r="A69" i="1"/>
  <c r="X68" i="1"/>
  <c r="C68" i="1"/>
  <c r="B68" i="1"/>
  <c r="A68" i="1"/>
  <c r="X67" i="1"/>
  <c r="C67" i="1"/>
  <c r="B67" i="1"/>
  <c r="A67" i="1"/>
  <c r="C66" i="1"/>
  <c r="B66" i="1"/>
  <c r="A66" i="1"/>
  <c r="C65" i="1"/>
  <c r="B65" i="1"/>
  <c r="A65" i="1"/>
  <c r="C64" i="1"/>
  <c r="B64" i="1"/>
  <c r="A64" i="1"/>
  <c r="C63" i="1"/>
  <c r="B63" i="1"/>
  <c r="A63" i="1"/>
  <c r="C62" i="1"/>
  <c r="B62" i="1"/>
  <c r="A62" i="1"/>
  <c r="C61" i="1"/>
  <c r="B61" i="1"/>
  <c r="A61" i="1"/>
  <c r="C60" i="1"/>
  <c r="B60" i="1"/>
  <c r="A60" i="1"/>
  <c r="C59" i="1"/>
  <c r="B59" i="1"/>
  <c r="A59" i="1"/>
  <c r="C58" i="1"/>
  <c r="B58" i="1"/>
  <c r="A58" i="1"/>
  <c r="C57" i="1"/>
  <c r="B57" i="1"/>
  <c r="A57" i="1"/>
  <c r="C56" i="1"/>
  <c r="B56" i="1"/>
  <c r="A56" i="1"/>
  <c r="C55" i="1"/>
  <c r="B55" i="1"/>
  <c r="A55" i="1"/>
  <c r="C54" i="1"/>
  <c r="B54" i="1"/>
  <c r="A54" i="1"/>
  <c r="C53" i="1"/>
  <c r="B53" i="1"/>
  <c r="A53" i="1"/>
  <c r="C52" i="1"/>
  <c r="B52" i="1"/>
  <c r="A52" i="1"/>
  <c r="C50" i="1"/>
  <c r="B50" i="1"/>
  <c r="A50" i="1"/>
  <c r="C49" i="1"/>
  <c r="B49" i="1"/>
  <c r="A49" i="1"/>
  <c r="C48" i="1"/>
  <c r="B48" i="1"/>
  <c r="A48" i="1"/>
  <c r="C47" i="1"/>
  <c r="B47" i="1"/>
  <c r="A47" i="1"/>
  <c r="C46" i="1"/>
  <c r="B46" i="1"/>
  <c r="A46" i="1"/>
  <c r="C45" i="1"/>
  <c r="B45" i="1"/>
  <c r="A45" i="1"/>
  <c r="C44" i="1"/>
  <c r="B44" i="1"/>
  <c r="A44" i="1"/>
  <c r="C43" i="1"/>
  <c r="B43" i="1"/>
  <c r="A43" i="1"/>
  <c r="C42" i="1"/>
  <c r="B42" i="1"/>
  <c r="A42" i="1"/>
  <c r="C41" i="1"/>
  <c r="B41" i="1"/>
  <c r="A41" i="1"/>
  <c r="C40" i="1"/>
  <c r="B40" i="1"/>
  <c r="A40" i="1"/>
  <c r="C39" i="1"/>
  <c r="B39" i="1"/>
  <c r="A39" i="1"/>
  <c r="C38" i="1"/>
  <c r="B38" i="1"/>
  <c r="A38" i="1"/>
  <c r="C37" i="1"/>
  <c r="B37" i="1"/>
  <c r="A37" i="1"/>
  <c r="C36" i="1"/>
  <c r="B36" i="1"/>
  <c r="A36" i="1"/>
  <c r="C35" i="1"/>
  <c r="B35" i="1"/>
  <c r="A35" i="1"/>
  <c r="C34" i="1"/>
  <c r="B34" i="1"/>
  <c r="A34" i="1"/>
  <c r="C33" i="1"/>
  <c r="B33" i="1"/>
  <c r="A33" i="1"/>
  <c r="C32" i="1"/>
  <c r="B32" i="1"/>
  <c r="A32" i="1"/>
  <c r="C31" i="1"/>
  <c r="B31" i="1"/>
  <c r="A31" i="1"/>
  <c r="C30" i="1"/>
  <c r="B30" i="1"/>
  <c r="A30" i="1"/>
  <c r="C29" i="1"/>
  <c r="B29" i="1"/>
  <c r="A29" i="1"/>
  <c r="C28" i="1"/>
  <c r="B28" i="1"/>
  <c r="A28" i="1"/>
  <c r="C27" i="1"/>
  <c r="B27" i="1"/>
  <c r="A27" i="1"/>
  <c r="C26" i="1"/>
  <c r="B26" i="1"/>
  <c r="A26" i="1"/>
  <c r="C25" i="1"/>
  <c r="B25" i="1"/>
  <c r="A25" i="1"/>
  <c r="C24" i="1"/>
  <c r="B24" i="1"/>
  <c r="A24" i="1"/>
  <c r="C23" i="1"/>
  <c r="B23" i="1"/>
  <c r="A23" i="1"/>
  <c r="C22" i="1"/>
  <c r="B22" i="1"/>
  <c r="A22" i="1"/>
  <c r="C21" i="1"/>
  <c r="B21" i="1"/>
  <c r="A21" i="1"/>
  <c r="C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C7" i="1"/>
  <c r="B7" i="1"/>
  <c r="A7" i="1"/>
  <c r="C6" i="1"/>
  <c r="B6" i="1"/>
  <c r="A6" i="1"/>
  <c r="C5" i="1"/>
  <c r="B5" i="1"/>
  <c r="A5" i="1"/>
  <c r="J125" i="1" l="1"/>
  <c r="J129" i="1"/>
  <c r="J76" i="1"/>
  <c r="J121" i="1"/>
  <c r="J106" i="1"/>
  <c r="J104" i="1"/>
  <c r="J102" i="1"/>
  <c r="J100" i="1"/>
  <c r="J98" i="1"/>
  <c r="J96" i="1"/>
  <c r="J94" i="1"/>
  <c r="J92" i="1"/>
  <c r="J99" i="1"/>
  <c r="J93" i="1"/>
  <c r="J103" i="1"/>
  <c r="J95" i="1"/>
  <c r="J105" i="1"/>
  <c r="J97" i="1"/>
  <c r="J101" i="1"/>
  <c r="J127" i="1"/>
  <c r="J66" i="1"/>
  <c r="J34" i="1"/>
  <c r="J73" i="1"/>
  <c r="J123" i="1"/>
  <c r="J130" i="1"/>
  <c r="J108" i="1"/>
  <c r="J91" i="1"/>
  <c r="J89" i="1"/>
  <c r="J87" i="1"/>
  <c r="J85" i="1"/>
  <c r="J83" i="1"/>
  <c r="J90" i="1"/>
  <c r="J86" i="1"/>
  <c r="J82" i="1"/>
  <c r="J88" i="1"/>
  <c r="J84" i="1"/>
  <c r="J107" i="1"/>
  <c r="J38" i="1"/>
  <c r="J36" i="1"/>
  <c r="J70" i="1"/>
  <c r="J30" i="1"/>
  <c r="J77" i="1"/>
  <c r="J122" i="1"/>
  <c r="J124" i="1"/>
  <c r="J126" i="1"/>
  <c r="J128" i="1"/>
  <c r="J69" i="1"/>
  <c r="J28" i="1"/>
  <c r="J32" i="1"/>
  <c r="J42" i="1"/>
  <c r="J116" i="1"/>
  <c r="J114" i="1"/>
  <c r="J112" i="1"/>
  <c r="J110" i="1"/>
  <c r="J113" i="1"/>
  <c r="J109" i="1"/>
  <c r="J111" i="1"/>
  <c r="J115" i="1"/>
  <c r="J40" i="1"/>
  <c r="J72" i="1"/>
  <c r="J74" i="1"/>
  <c r="J5" i="1"/>
  <c r="J7" i="1"/>
  <c r="J9" i="1"/>
  <c r="J11" i="1"/>
  <c r="J13" i="1"/>
  <c r="J15" i="1"/>
  <c r="J17" i="1"/>
  <c r="J19" i="1"/>
  <c r="J49" i="1"/>
  <c r="J56" i="1"/>
  <c r="J62" i="1"/>
  <c r="J71" i="1"/>
  <c r="J75" i="1"/>
  <c r="J16" i="1"/>
  <c r="J52" i="1"/>
  <c r="J58" i="1"/>
  <c r="J64" i="1"/>
  <c r="J68" i="1"/>
  <c r="J45" i="1"/>
  <c r="J8" i="1"/>
  <c r="J12" i="1"/>
  <c r="J20" i="1"/>
  <c r="J29" i="1"/>
  <c r="J33" i="1"/>
  <c r="J41" i="1"/>
  <c r="J24" i="1"/>
  <c r="J47" i="1"/>
  <c r="J54" i="1"/>
  <c r="J60" i="1"/>
  <c r="J6" i="1"/>
  <c r="J10" i="1"/>
  <c r="J14" i="1"/>
  <c r="J18" i="1"/>
  <c r="J27" i="1"/>
  <c r="J31" i="1"/>
  <c r="J35" i="1"/>
  <c r="J37" i="1"/>
  <c r="J39" i="1"/>
  <c r="J43" i="1"/>
  <c r="J120" i="1"/>
  <c r="J118" i="1"/>
  <c r="J81" i="1"/>
  <c r="J79" i="1"/>
  <c r="J119" i="1"/>
  <c r="J117" i="1"/>
  <c r="J80" i="1"/>
  <c r="J78" i="1"/>
  <c r="J23" i="1"/>
  <c r="J25" i="1"/>
  <c r="J48" i="1"/>
  <c r="J50" i="1"/>
  <c r="J53" i="1"/>
  <c r="J55" i="1"/>
  <c r="J57" i="1"/>
  <c r="J59" i="1"/>
  <c r="J61" i="1"/>
  <c r="J63" i="1"/>
  <c r="J65" i="1"/>
  <c r="J67" i="1"/>
  <c r="J46" i="1"/>
  <c r="J44" i="1"/>
  <c r="J22" i="1"/>
  <c r="J26" i="1"/>
  <c r="J21" i="1"/>
</calcChain>
</file>

<file path=xl/comments1.xml><?xml version="1.0" encoding="utf-8"?>
<comments xmlns="http://schemas.openxmlformats.org/spreadsheetml/2006/main">
  <authors>
    <author>mhz</author>
  </authors>
  <commentList>
    <comment ref="L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M4" authorId="0">
      <text>
        <r>
          <rPr>
            <b/>
            <sz val="8"/>
            <color indexed="81"/>
            <rFont val="Tahoma"/>
            <family val="2"/>
          </rPr>
          <t>Medio magnético</t>
        </r>
      </text>
    </comment>
    <comment ref="N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O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P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Q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R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S4" authorId="0">
      <text>
        <r>
          <rPr>
            <b/>
            <sz val="8"/>
            <color indexed="81"/>
            <rFont val="Tahoma"/>
            <family val="2"/>
          </rPr>
          <t>Medio magnético</t>
        </r>
      </text>
    </comment>
    <comment ref="T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Medio magnético</t>
        </r>
      </text>
    </comment>
    <comment ref="G32" authorId="0">
      <text>
        <r>
          <rPr>
            <b/>
            <sz val="8"/>
            <color indexed="81"/>
            <rFont val="Tahoma"/>
            <family val="2"/>
          </rPr>
          <t>Fecha 34??</t>
        </r>
      </text>
    </comment>
    <comment ref="G50" authorId="0">
      <text>
        <r>
          <rPr>
            <b/>
            <sz val="8"/>
            <color indexed="81"/>
            <rFont val="Tahoma"/>
            <family val="2"/>
          </rPr>
          <t>Ver el 45??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2" authorId="0">
      <text>
        <r>
          <rPr>
            <b/>
            <sz val="8"/>
            <color indexed="81"/>
            <rFont val="Tahoma"/>
            <family val="2"/>
          </rPr>
          <t>Revisar el 47??</t>
        </r>
      </text>
    </comment>
    <comment ref="G53" authorId="0">
      <text>
        <r>
          <rPr>
            <b/>
            <sz val="8"/>
            <color indexed="81"/>
            <rFont val="Tahoma"/>
            <family val="2"/>
          </rPr>
          <t>Revisar el 48??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X54" authorId="0">
      <text>
        <r>
          <rPr>
            <b/>
            <sz val="8"/>
            <color indexed="81"/>
            <rFont val="Tahoma"/>
            <family val="2"/>
          </rPr>
          <t>PRIMERA ETAPA. INVERSIÓN TOTAL REQUERIDA: $14.347’729.000.</t>
        </r>
      </text>
    </comment>
    <comment ref="E185" authorId="0">
      <text>
        <r>
          <rPr>
            <b/>
            <sz val="8"/>
            <color indexed="81"/>
            <rFont val="Tahoma"/>
            <family val="2"/>
          </rPr>
          <t>Sin objetivos en el Acuerdo 05 de 2011.</t>
        </r>
      </text>
    </comment>
    <comment ref="E186" authorId="0">
      <text>
        <r>
          <rPr>
            <b/>
            <sz val="8"/>
            <color indexed="81"/>
            <rFont val="Tahoma"/>
            <family val="2"/>
          </rPr>
          <t>No están en el Acuerdo 05 de 2011.</t>
        </r>
      </text>
    </comment>
    <comment ref="E187" authorId="0">
      <text>
        <r>
          <rPr>
            <b/>
            <sz val="8"/>
            <color indexed="81"/>
            <rFont val="Tahoma"/>
            <family val="2"/>
          </rPr>
          <t>No están en el Acuerdo 05 de 2011.</t>
        </r>
      </text>
    </comment>
    <comment ref="E200" authorId="0">
      <text>
        <r>
          <rPr>
            <b/>
            <sz val="8"/>
            <color indexed="81"/>
            <rFont val="Tahoma"/>
            <family val="2"/>
          </rPr>
          <t>Este texto aparece como el programa en el Acuerdo 05 de 2012.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10" authorId="0">
      <text>
        <r>
          <rPr>
            <b/>
            <sz val="8"/>
            <color indexed="81"/>
            <rFont val="Tahoma"/>
            <family val="2"/>
          </rPr>
          <t>NOTA: El objetivo "Mejorar y embellecer el sistem de movilidad municipal", no existe en el Acuerdo No. 05 de 2012.</t>
        </r>
      </text>
    </comment>
    <comment ref="E211" authorId="0">
      <text>
        <r>
          <rPr>
            <b/>
            <sz val="8"/>
            <color indexed="81"/>
            <rFont val="Tahoma"/>
            <family val="2"/>
          </rPr>
          <t>NOTA: El objetivo "Mejorar y embellecer el sistem de movilidad municipal", no existe en el Acuerdo No. 05 de 2012.</t>
        </r>
      </text>
    </comment>
    <comment ref="E215" authorId="0">
      <text>
        <r>
          <rPr>
            <b/>
            <sz val="8"/>
            <color indexed="81"/>
            <rFont val="Tahoma"/>
            <family val="2"/>
          </rPr>
          <t>NOTA: El objetivo "Contruibuir a mejorar las condicones de servicios públicos diferentes." no se encuentra en el Acuerdo No. 05 de 2011.</t>
        </r>
      </text>
    </comment>
  </commentList>
</comments>
</file>

<file path=xl/sharedStrings.xml><?xml version="1.0" encoding="utf-8"?>
<sst xmlns="http://schemas.openxmlformats.org/spreadsheetml/2006/main" count="2618" uniqueCount="521">
  <si>
    <t>NOMBRE DEL PROGRAMA:</t>
  </si>
  <si>
    <t>OBJETIVO DEL PROGRAMA:</t>
  </si>
  <si>
    <t>0-0</t>
  </si>
  <si>
    <t>Garantizar el acceso a la educación con calidad en el servicio.</t>
  </si>
  <si>
    <t>01010101-Tocancipá por la calidad de la educación.</t>
  </si>
  <si>
    <t>Promocionar el acceso a la educación superior, a través de los procesos de articulación.</t>
  </si>
  <si>
    <t>01010102-Mejorando la cobertrua de los programas educativos</t>
  </si>
  <si>
    <t>Promocionar la formación integral acorde con las necesidades del municipio.</t>
  </si>
  <si>
    <t>01010201-Jóvenes con mayores oportunidades en educación superior.</t>
  </si>
  <si>
    <t>Fortalecer procesos de bilingüismo en la educación básica, secundaria y media.</t>
  </si>
  <si>
    <t>01010301-Uso de las nuevas tecnologías de la información y la comunicación</t>
  </si>
  <si>
    <t>Implementar la atención a la población con necesidades educativas especiales.</t>
  </si>
  <si>
    <t>01010302-Innovación y tecnología; herramientas para el desarrollo.</t>
  </si>
  <si>
    <t>Garantizar a la población el derecho a la atención en salud, de manera oportuna, humanizada y con calidad.</t>
  </si>
  <si>
    <t>01010303-Por la formación integral.</t>
  </si>
  <si>
    <t>01010401-Mejores niveles de inglés.</t>
  </si>
  <si>
    <t>Aumenta la promoción de la Salud, mejorando los niveles de calidad, con enfasis en la prevención.</t>
  </si>
  <si>
    <t>01010501-Avanzando en la inclusión social.</t>
  </si>
  <si>
    <t>Contribuir al mejoramiento de la seguridad en el municipio y generar mecanismos de cultura ciudadana.</t>
  </si>
  <si>
    <t xml:space="preserve">01020101-Promoción del Aseguramiento. </t>
  </si>
  <si>
    <t>Mejorar el desarrollo sicosocial del núcleo familiar con excelente prestación del servicio.</t>
  </si>
  <si>
    <t>01020201-Tocancipá saludable.</t>
  </si>
  <si>
    <t>Desarrollar acciones para mitigar, prevenir y reducir los factores de riesgo en el municipio.</t>
  </si>
  <si>
    <t>01020301-Salud pública con promoción y prevención.</t>
  </si>
  <si>
    <t>Promover la cultura de Tocancipá. (mediante la Institucionalización de la escuela de artes, participación en eventos artísticos y culturales y la formulación del plan decenal de cultura del municipio de Tocancipá).</t>
  </si>
  <si>
    <t>01020302-Salud pública con inspección, vigilancia y control.</t>
  </si>
  <si>
    <t>Potencializar el turismo en el municipio.</t>
  </si>
  <si>
    <t>01030101-Por la reducción de la criminalidad</t>
  </si>
  <si>
    <t>Ampliar y fortalecer las bibliotecas del municipio, fomentando la cultura de la lectura.</t>
  </si>
  <si>
    <t>01030102-Apuesta por la cultura ciudadana</t>
  </si>
  <si>
    <t>Incrementar la cultura deportiva a través, del fortalecimiento de las escuelas de formación.</t>
  </si>
  <si>
    <t>01030201-Infancia y la adolescencia protegida integralmente</t>
  </si>
  <si>
    <t>Fomentar programas de formación deportiva, actividades recreativas y físico-saludables como garantía de derechos para la población de Tocancipá.</t>
  </si>
  <si>
    <t>01030301-Gestión del riesgo.</t>
  </si>
  <si>
    <t>Mejorar las condiciones nutricionales de la comunidad de Tocancipá.</t>
  </si>
  <si>
    <t>01040101-Promoción de la cultura.</t>
  </si>
  <si>
    <t>Mejorar la calidad de vida de la población en condiciones diferenciales.</t>
  </si>
  <si>
    <t>01040201-Tocancipá atractivo turístico.</t>
  </si>
  <si>
    <t>Apoyar en procesos de inclusión social a la niñez, adolescencia, adulto mayor y mujer del municipio de Tocancipá.</t>
  </si>
  <si>
    <t>01040301-Red de bibliotecas.</t>
  </si>
  <si>
    <t>Contribuir al mejoramiento de las condiciones de vida de las familias del municipio de Tocancipá.</t>
  </si>
  <si>
    <t>01050101-Fomento del deporte.</t>
  </si>
  <si>
    <t>Promover vivienda con calidad en términos de habitabilidad, teniendo en cuenta aspectos de diseño y entorno urbano, evaluando condiciones de protección, higiene, privacidad y comodidad.</t>
  </si>
  <si>
    <t>01050201-Todos competitivos y todos por nuestros talentos.</t>
  </si>
  <si>
    <t>02010101-Alimentación escolar</t>
  </si>
  <si>
    <t>Proteger y usar sosteniblemente los cerros del municipio de Tocancipá.</t>
  </si>
  <si>
    <t>02010102-Seguridad alimentaria y nutricional.</t>
  </si>
  <si>
    <t>Adoptar medidas y mecanismos para mitigar la contaminación del aire.</t>
  </si>
  <si>
    <t>02010201-Población en condiciones diferenciales.</t>
  </si>
  <si>
    <t>Adoptar medidas y mecanismos para mitigar la contaminación visual y auditiva.</t>
  </si>
  <si>
    <t>02010301-Atención a la niñez, adolescencia, adulto mayor y mujer de Tocancipá.</t>
  </si>
  <si>
    <t>Preservar fuentes hídricas.</t>
  </si>
  <si>
    <t>02010401-Familia núcleo de la sociedad.</t>
  </si>
  <si>
    <t>Generar espacios visiblemente agradables que recuperen el sentido de apropiación y pertenencia por el Municipio.</t>
  </si>
  <si>
    <t>02010501-Vivienda digna y de calidad.</t>
  </si>
  <si>
    <t>Promover la planificación ordenada del municipio de Tocancipá.</t>
  </si>
  <si>
    <t>03010101-Industrias responsables con lo verde.</t>
  </si>
  <si>
    <t>Desarrollar y recuperar espacios de turismo ecológico y paisajismo en el municipio de Tocancipá.</t>
  </si>
  <si>
    <t>03010201-Recuperación y conservación de nuestros cerros.</t>
  </si>
  <si>
    <t>Mejorar y mantener la infraestructura pública municipal, representada en edificios públicos, Instituciones educativas, escenarios deportivos, salones comunales y parques.</t>
  </si>
  <si>
    <t>03010301-Por el aire que merecemos respirar.</t>
  </si>
  <si>
    <t>Optimizar el servicio de acueducto y alcantarillado en el municipio de Tocancipá.</t>
  </si>
  <si>
    <t>03010401-Contaminación visual y auditiva.</t>
  </si>
  <si>
    <t>Ampliar el aprovechamiento de los residuos sólidos del municipio de Tocancipá.</t>
  </si>
  <si>
    <t>03010501-Manejo y recuperación del sistema hídrico.</t>
  </si>
  <si>
    <t>Generar empleo, acceso al mundo del trabajo y alianzas para el progreso y fortalecimiento empresarial y crecimiento económico del municipio.</t>
  </si>
  <si>
    <t>03010601-Embellecimiento de Tocancipá.</t>
  </si>
  <si>
    <t>Crear espacios para el emprendimiento y generar condiciones favorables para el desarrollo y fomento de la microempresa.</t>
  </si>
  <si>
    <t>04010101-Desarrollo y planeamiento municipal.</t>
  </si>
  <si>
    <t>Fortalecer el campo, apoyar al productor agropecuario, la agroindustria y al comerciante.</t>
  </si>
  <si>
    <t>04010201-Construcción, adecuación y mantenimiento de la malla vial.</t>
  </si>
  <si>
    <t>Fortalecer el control social como responsabilidad de todos.</t>
  </si>
  <si>
    <t>04010202-Mejoramiento y ampliación del espacio público.</t>
  </si>
  <si>
    <t>Fortalecer fiscal y financieramente los recursos del municipio.</t>
  </si>
  <si>
    <t>04010301-Infraestructura al servicio de la comunidad</t>
  </si>
  <si>
    <t>Mejorar la gestión pública.</t>
  </si>
  <si>
    <t>04010302-Infraestructura institucional</t>
  </si>
  <si>
    <t>Propiciar espacios de participación ciudadana en Tocancipá.</t>
  </si>
  <si>
    <t>04010401-Agua potable y saneamiento básico para el municipio.</t>
  </si>
  <si>
    <t>05010101-Tocancipá emprende.</t>
  </si>
  <si>
    <t>05010201-Gestión para el desarrollo competitivo.</t>
  </si>
  <si>
    <t>05010301-Fortalecimiento de procesos productivos.</t>
  </si>
  <si>
    <t>05010302-Incentivos a Productores.</t>
  </si>
  <si>
    <t>06010101-Participación y corresponsabilidad social.</t>
  </si>
  <si>
    <t>06010201-Fortalecimiento fiscal.</t>
  </si>
  <si>
    <t>06010301-Desarrollo institucional.</t>
  </si>
  <si>
    <t>06010401-Participación activa de las juntas de acción comunal.</t>
  </si>
  <si>
    <t>MESES</t>
  </si>
  <si>
    <t>AÑOS</t>
  </si>
  <si>
    <t>DÍAS</t>
  </si>
  <si>
    <t>POLÍTICA ESTRATÉGICA:</t>
  </si>
  <si>
    <t xml:space="preserve">NOMBRE DEL PROYECTO DEL PD: </t>
  </si>
  <si>
    <t>FORMATO</t>
  </si>
  <si>
    <t>Árbol del problema</t>
  </si>
  <si>
    <t>Árbol de objetivos</t>
  </si>
  <si>
    <t>Ficha de Programa y/o Proyecto</t>
  </si>
  <si>
    <t>Ficha de Control de Recursos - Consolidado Total de Recursos</t>
  </si>
  <si>
    <t>Ficha de Control de Recursos - Consolidado Anual de Recursos</t>
  </si>
  <si>
    <t>Ficha de Control de Recursos (Detallado del proyecto)</t>
  </si>
  <si>
    <t>Otros anexos técnicos (diseños, estudios, etc. NOTA: Cuando el proyecto lo requiera)</t>
  </si>
  <si>
    <t>No Aplica</t>
  </si>
  <si>
    <t>Proyecto formulado en MGA (con archivo "Transmi")</t>
  </si>
  <si>
    <t>NOMBRE DE LA DEPENDENCIA</t>
  </si>
  <si>
    <t>CARGO</t>
  </si>
  <si>
    <t>NOMBRES</t>
  </si>
  <si>
    <t>ALCALDIA DE TOCANCIPA</t>
  </si>
  <si>
    <t>ALCALDE MUNICPAL</t>
  </si>
  <si>
    <t>CARLOS JULIO ROZO MORENO</t>
  </si>
  <si>
    <t>OFICINA JURIDICA Y DE CONTRATACION</t>
  </si>
  <si>
    <t>JEFE OFICINA JURIDICA Y DE CONTRATACION</t>
  </si>
  <si>
    <t>MARLA PATRICIA BARBOSA PALLARES</t>
  </si>
  <si>
    <t>OFICINA DE CONTROL INTERNO</t>
  </si>
  <si>
    <t>JEFE DE CONTROL INTERNO</t>
  </si>
  <si>
    <t>GERENCIA DE GOBIERNO</t>
  </si>
  <si>
    <t>GERENTE DE GOBIERNO</t>
  </si>
  <si>
    <t>GERENCIA DE DESARROLLO ADMINISTRATIVO</t>
  </si>
  <si>
    <t>GERENTE DE DESARROLLO ADMINISTRATIVO</t>
  </si>
  <si>
    <t>AMERICA REYES PENAGOS</t>
  </si>
  <si>
    <t>GERENCIA DE DESARROLLO ECONOMICO</t>
  </si>
  <si>
    <t>GERENTE DE DESARROLLO ECONOMICO</t>
  </si>
  <si>
    <t>FRANCISCO RODRIGUEZ SANTOS</t>
  </si>
  <si>
    <t>GERENCIA DE DESARROLLO SOCIAL</t>
  </si>
  <si>
    <t>GERENTE DE DESDAROLLO SOCIAL</t>
  </si>
  <si>
    <t>DINA LUZ SANCHEZ ARDILA</t>
  </si>
  <si>
    <t>GERENCIA DE MEDIO AMBIENTE</t>
  </si>
  <si>
    <t xml:space="preserve">GERENTE DE MEDIO AMBIENTE </t>
  </si>
  <si>
    <t>JORGE SARMIENTO TELLEZ</t>
  </si>
  <si>
    <t>GERENCIA DE PLANEACION</t>
  </si>
  <si>
    <t>GERENTE DE PLANEACION</t>
  </si>
  <si>
    <t>GERENCIA DE SALUD</t>
  </si>
  <si>
    <t>GERENTE DE SALUD</t>
  </si>
  <si>
    <t>MONICA DEL PILAR MONTERO PEREZ</t>
  </si>
  <si>
    <t>GERENCIA DE EDUCACION</t>
  </si>
  <si>
    <t>GERENTE DE EDUCACION</t>
  </si>
  <si>
    <t>CARLOS ENRIQUE DELGADO RUEDA</t>
  </si>
  <si>
    <t>GERENCIA DE FOMENTO DE LA INFRAESTRUCTURA</t>
  </si>
  <si>
    <t>GERENTE DE FOMENTO DE LA INFRAESTRUCTURA</t>
  </si>
  <si>
    <t>GUILLERMO LEON GUALTEROS ROCHA</t>
  </si>
  <si>
    <t>GERENCIA FINANCIERA</t>
  </si>
  <si>
    <t>GERENTE FINANCIERA</t>
  </si>
  <si>
    <t>MARIA CAROLINA MENDEZ TELLEZ</t>
  </si>
  <si>
    <t>GERENCIA DE CULTURA Y TURISMO</t>
  </si>
  <si>
    <t>GERENTE DE CULTURA Y TURISMO</t>
  </si>
  <si>
    <t>GERMAN HERNANDEZ CASTRO</t>
  </si>
  <si>
    <t>OFICINA DE PRENSA Y COMUNICACIONES</t>
  </si>
  <si>
    <t>JEFE OFICINA DE PRENSA</t>
  </si>
  <si>
    <t>INSTITUTO MUNICIPAL DE RECREACION Y DEPORTE DE TOCANCIPA</t>
  </si>
  <si>
    <t>DIRECTOR EJECUTIVO INSTITUTO DE RECREACION Y DEPORTE</t>
  </si>
  <si>
    <t>EDWIN ALFONSO VARGAS FORERO</t>
  </si>
  <si>
    <t>EMPRESA DE SERVICIOS PUBLICOS DE TOCANCIPA</t>
  </si>
  <si>
    <t>GERENTE EMPRESA DE SERVICIOS PUBLICOS</t>
  </si>
  <si>
    <t>JORGE ANDRES PORRAS VARGAS</t>
  </si>
  <si>
    <t>Ficha EBI (firmada)</t>
  </si>
  <si>
    <t>CD o DVD de datos (con las memorias de todo el proyecto)</t>
  </si>
  <si>
    <t>MARCELA JAUREGUI CONTRERAS</t>
  </si>
  <si>
    <t>OBJETIVOS DE POLÍTICA</t>
  </si>
  <si>
    <t>OBJETIVOS PROGRAMÁTICOS</t>
  </si>
  <si>
    <t>Alcanzar una educación con cobertura y mayores estándares de calidad, que consoliden una región competitiva.</t>
  </si>
  <si>
    <t>Lograr que más ciudadanos y ciudadanas participen del derecho a la salud en condiciones dignas de atención y oportunidad.</t>
  </si>
  <si>
    <t>Promover la prevecnión, la responsabilidad y el control de consumo de sustancias alucinógenas.</t>
  </si>
  <si>
    <t>Garantizar a la comunidad de Tocancipá una convivencia sana, pacífica, segura, en paz y feliz.</t>
  </si>
  <si>
    <t>Desarrollar turística y culturalmente el municipio como una condición necesaria para mejorar la calidad de vida de los habitantes de Tocancipá.</t>
  </si>
  <si>
    <t>Promover la práctica del deporte como una forma de integración y aprovechamiento del tiempo libre.</t>
  </si>
  <si>
    <t>Dar respuesta a las necesidades de la población, especialmente las de los grupos vulnerables propendiendo por el mejoramiento de la calidad de vida y convivencia con altos estándares de desarrollo y progreso.</t>
  </si>
  <si>
    <t>Trabajar por alcanzar un ambiente sano, vivible y perdurable para nosotros y las futuras generaciones.</t>
  </si>
  <si>
    <t>Trabajar por un ordenamiento territorial proyectado y planificado a largo plazo, garantizando la ejecución de políticas y proyectos integrales que beneficien a las actuales y futuras generaciones.</t>
  </si>
  <si>
    <t>Fortalecer la competitividad y productividad, el aprovechamiento de la oferta laboral del sector, y creación de oportunidades de empleo para la comunidad en general.</t>
  </si>
  <si>
    <t>Fortalecer los procesos que contribuyan a mejorar la gestión pública, utilizando mecanismos que fomenten la participación ciudadana y el control social, para garantizar la responsabilidad en el mejoramiento continuo de la administración municipal.</t>
  </si>
  <si>
    <r>
      <t>0101-</t>
    </r>
    <r>
      <rPr>
        <sz val="12"/>
        <color indexed="8"/>
        <rFont val="Arial"/>
        <family val="2"/>
      </rPr>
      <t>Camino para la construcción de un ciudadano participativo, productivo y competitivo</t>
    </r>
  </si>
  <si>
    <r>
      <t>0101-</t>
    </r>
    <r>
      <rPr>
        <sz val="12"/>
        <color indexed="9"/>
        <rFont val="Arial"/>
        <family val="2"/>
      </rPr>
      <t>Camino para la construcción de un ciudadano participativo, productivo y competitivo</t>
    </r>
  </si>
  <si>
    <r>
      <t>0102-</t>
    </r>
    <r>
      <rPr>
        <sz val="12"/>
        <color indexed="8"/>
        <rFont val="Arial"/>
        <family val="2"/>
      </rPr>
      <t>Bienestar y Calidad de Vida a través de servicios de salud eficientes y oportuno</t>
    </r>
  </si>
  <si>
    <r>
      <t>0102-</t>
    </r>
    <r>
      <rPr>
        <sz val="12"/>
        <color indexed="9"/>
        <rFont val="Arial"/>
        <family val="2"/>
      </rPr>
      <t>Bienestar y Calidad de Vida a través de servicios de salud eficientes y oportuno</t>
    </r>
  </si>
  <si>
    <r>
      <t>0103-</t>
    </r>
    <r>
      <rPr>
        <sz val="12"/>
        <color indexed="8"/>
        <rFont val="Arial"/>
        <family val="2"/>
      </rPr>
      <t>Tocancipá Segura</t>
    </r>
  </si>
  <si>
    <r>
      <t>0103-</t>
    </r>
    <r>
      <rPr>
        <sz val="12"/>
        <color indexed="9"/>
        <rFont val="Arial"/>
        <family val="2"/>
      </rPr>
      <t>Tocancipá Segura</t>
    </r>
  </si>
  <si>
    <r>
      <t>0104-</t>
    </r>
    <r>
      <rPr>
        <sz val="12"/>
        <color indexed="8"/>
        <rFont val="Arial"/>
        <family val="2"/>
      </rPr>
      <t>Nuevos Vientos Culturales y Turísticos</t>
    </r>
  </si>
  <si>
    <r>
      <t>0104-</t>
    </r>
    <r>
      <rPr>
        <sz val="12"/>
        <color indexed="9"/>
        <rFont val="Arial"/>
        <family val="2"/>
      </rPr>
      <t>Nuevos Vientos Culturales y Turísticos</t>
    </r>
  </si>
  <si>
    <r>
      <t>0105-</t>
    </r>
    <r>
      <rPr>
        <sz val="12"/>
        <color indexed="8"/>
        <rFont val="Arial"/>
        <family val="2"/>
      </rPr>
      <t>Desarrollo armónico e integral del ser humano por medio del deporte</t>
    </r>
  </si>
  <si>
    <r>
      <t>0105-</t>
    </r>
    <r>
      <rPr>
        <sz val="12"/>
        <color indexed="9"/>
        <rFont val="Arial"/>
        <family val="2"/>
      </rPr>
      <t>Desarrollo armónico e integral del ser humano por medio del deporte</t>
    </r>
  </si>
  <si>
    <r>
      <t>0201-</t>
    </r>
    <r>
      <rPr>
        <sz val="12"/>
        <color indexed="8"/>
        <rFont val="Arial"/>
        <family val="2"/>
      </rPr>
      <t>Inclusión Social, Politicamente responsables y con corresponsabilidad de todos los actores</t>
    </r>
  </si>
  <si>
    <r>
      <t>0201-</t>
    </r>
    <r>
      <rPr>
        <sz val="12"/>
        <color indexed="9"/>
        <rFont val="Arial"/>
        <family val="2"/>
      </rPr>
      <t>Inclusión Social, Politicamente responsables y con corresponsabilidad de todos los actores</t>
    </r>
  </si>
  <si>
    <r>
      <t>0301-</t>
    </r>
    <r>
      <rPr>
        <sz val="12"/>
        <color indexed="8"/>
        <rFont val="Arial"/>
        <family val="2"/>
      </rPr>
      <t>Espacios Verdes:  Herencia para nuestros hijos</t>
    </r>
  </si>
  <si>
    <r>
      <t>0301-</t>
    </r>
    <r>
      <rPr>
        <sz val="12"/>
        <color indexed="9"/>
        <rFont val="Arial"/>
        <family val="2"/>
      </rPr>
      <t>Espacios Verdes:  Herencia para nuestros hijos</t>
    </r>
  </si>
  <si>
    <r>
      <t>0401-</t>
    </r>
    <r>
      <rPr>
        <sz val="12"/>
        <color indexed="8"/>
        <rFont val="Arial"/>
        <family val="2"/>
      </rPr>
      <t>Tocancipá sostenible y sustentable:  Municipio proyectado y planificado a largo plazo</t>
    </r>
  </si>
  <si>
    <r>
      <t>0401-</t>
    </r>
    <r>
      <rPr>
        <sz val="12"/>
        <color indexed="9"/>
        <rFont val="Arial"/>
        <family val="2"/>
      </rPr>
      <t>Tocancipá sostenible y sustentable:  Municipio proyectado y planificado a largo plazo</t>
    </r>
  </si>
  <si>
    <r>
      <t>0501-</t>
    </r>
    <r>
      <rPr>
        <sz val="12"/>
        <color indexed="8"/>
        <rFont val="Arial"/>
        <family val="2"/>
      </rPr>
      <t>Por una Tocancipá Productiva y Competitiva</t>
    </r>
  </si>
  <si>
    <r>
      <t>0501-</t>
    </r>
    <r>
      <rPr>
        <sz val="12"/>
        <color indexed="9"/>
        <rFont val="Arial"/>
        <family val="2"/>
      </rPr>
      <t>Por una Tocancipá Productiva y Competitiva</t>
    </r>
  </si>
  <si>
    <r>
      <t>0601-</t>
    </r>
    <r>
      <rPr>
        <sz val="12"/>
        <color indexed="8"/>
        <rFont val="Arial"/>
        <family val="2"/>
      </rPr>
      <t>Transparencia y participación ciudadana:  eje de una gestión pública eficiente</t>
    </r>
  </si>
  <si>
    <r>
      <t>0601-</t>
    </r>
    <r>
      <rPr>
        <sz val="12"/>
        <color indexed="9"/>
        <rFont val="Arial"/>
        <family val="2"/>
      </rPr>
      <t>Transparencia y participación ciudadana:  eje de una gestión pública eficiente</t>
    </r>
  </si>
  <si>
    <r>
      <t>010101-</t>
    </r>
    <r>
      <rPr>
        <sz val="12"/>
        <color indexed="8"/>
        <rFont val="Arial"/>
        <family val="2"/>
      </rPr>
      <t>Calidad, eficiencia y cobertura educativa</t>
    </r>
  </si>
  <si>
    <r>
      <t>010101-</t>
    </r>
    <r>
      <rPr>
        <sz val="12"/>
        <color indexed="9"/>
        <rFont val="Arial"/>
        <family val="2"/>
      </rPr>
      <t>Calidad, eficiencia y cobertura educativa</t>
    </r>
  </si>
  <si>
    <r>
      <t>010102-</t>
    </r>
    <r>
      <rPr>
        <sz val="12"/>
        <color indexed="8"/>
        <rFont val="Arial"/>
        <family val="2"/>
      </rPr>
      <t>Educación Superior</t>
    </r>
  </si>
  <si>
    <r>
      <t>010103-</t>
    </r>
    <r>
      <rPr>
        <sz val="12"/>
        <color indexed="8"/>
        <rFont val="Arial"/>
        <family val="2"/>
      </rPr>
      <t>Apoyo al sistema educativo para una formación integral (con innovación e investigación científica)</t>
    </r>
  </si>
  <si>
    <r>
      <t>010103-</t>
    </r>
    <r>
      <rPr>
        <sz val="12"/>
        <color indexed="9"/>
        <rFont val="Arial"/>
        <family val="2"/>
      </rPr>
      <t>Apoyo al sistema educativo para una formación integral (con innovación e investigación científica)</t>
    </r>
  </si>
  <si>
    <r>
      <t>010104-</t>
    </r>
    <r>
      <rPr>
        <sz val="12"/>
        <color indexed="8"/>
        <rFont val="Arial"/>
        <family val="2"/>
      </rPr>
      <t>Segunda lengua.</t>
    </r>
  </si>
  <si>
    <r>
      <t>010105-</t>
    </r>
    <r>
      <rPr>
        <sz val="12"/>
        <color indexed="8"/>
        <rFont val="Arial"/>
        <family val="2"/>
      </rPr>
      <t>Inclusión social.</t>
    </r>
  </si>
  <si>
    <r>
      <t>010201-</t>
    </r>
    <r>
      <rPr>
        <sz val="12"/>
        <color indexed="8"/>
        <rFont val="Arial"/>
        <family val="2"/>
      </rPr>
      <t>Aseguramiento.</t>
    </r>
  </si>
  <si>
    <r>
      <t>010202-</t>
    </r>
    <r>
      <rPr>
        <sz val="12"/>
        <color indexed="8"/>
        <rFont val="Arial"/>
        <family val="2"/>
      </rPr>
      <t>Atención Integral con corresponsabilidad en el desarrollo de servicios de salud.</t>
    </r>
  </si>
  <si>
    <r>
      <t>010203-</t>
    </r>
    <r>
      <rPr>
        <sz val="12"/>
        <color indexed="8"/>
        <rFont val="Arial"/>
        <family val="2"/>
      </rPr>
      <t>Salud pública y promoción social.</t>
    </r>
  </si>
  <si>
    <r>
      <t>010203-</t>
    </r>
    <r>
      <rPr>
        <sz val="12"/>
        <color indexed="9"/>
        <rFont val="Arial"/>
        <family val="2"/>
      </rPr>
      <t>Salud pública y promoción social.</t>
    </r>
  </si>
  <si>
    <r>
      <t>010301-</t>
    </r>
    <r>
      <rPr>
        <sz val="12"/>
        <color indexed="8"/>
        <rFont val="Arial"/>
        <family val="2"/>
      </rPr>
      <t>Seguridad y Cultura Ciudadana</t>
    </r>
  </si>
  <si>
    <r>
      <t>010301-</t>
    </r>
    <r>
      <rPr>
        <sz val="12"/>
        <color indexed="9"/>
        <rFont val="Arial"/>
        <family val="2"/>
      </rPr>
      <t>Seguridad y Cultura Ciudadana</t>
    </r>
  </si>
  <si>
    <r>
      <t>010302-</t>
    </r>
    <r>
      <rPr>
        <sz val="12"/>
        <color indexed="8"/>
        <rFont val="Arial"/>
        <family val="2"/>
      </rPr>
      <t>Infancia y Adolescencia base  de la sociedad</t>
    </r>
  </si>
  <si>
    <r>
      <t>010303-</t>
    </r>
    <r>
      <rPr>
        <sz val="12"/>
        <color indexed="8"/>
        <rFont val="Arial"/>
        <family val="2"/>
      </rPr>
      <t>Riesgos y Amenazas</t>
    </r>
  </si>
  <si>
    <r>
      <t>010401-</t>
    </r>
    <r>
      <rPr>
        <sz val="12"/>
        <color indexed="8"/>
        <rFont val="Arial"/>
        <family val="2"/>
      </rPr>
      <t>Difusión de la Cultu ra y formación de Artistas</t>
    </r>
  </si>
  <si>
    <r>
      <t>010402-</t>
    </r>
    <r>
      <rPr>
        <sz val="12"/>
        <color indexed="8"/>
        <rFont val="Arial"/>
        <family val="2"/>
      </rPr>
      <t>Tocancipá atractivo turístico.</t>
    </r>
  </si>
  <si>
    <r>
      <t>010403-</t>
    </r>
    <r>
      <rPr>
        <sz val="12"/>
        <color indexed="8"/>
        <rFont val="Arial"/>
        <family val="2"/>
      </rPr>
      <t>Red de bibliotecas</t>
    </r>
  </si>
  <si>
    <r>
      <t>010501-</t>
    </r>
    <r>
      <rPr>
        <sz val="12"/>
        <color indexed="8"/>
        <rFont val="Arial"/>
        <family val="2"/>
      </rPr>
      <t>Fomento del deporte</t>
    </r>
  </si>
  <si>
    <r>
      <t>010502-</t>
    </r>
    <r>
      <rPr>
        <sz val="12"/>
        <color indexed="8"/>
        <rFont val="Arial"/>
        <family val="2"/>
      </rPr>
      <t>Todos Competitivos y todos por nuestros talentos</t>
    </r>
  </si>
  <si>
    <r>
      <t>020101-</t>
    </r>
    <r>
      <rPr>
        <sz val="12"/>
        <color indexed="8"/>
        <rFont val="Arial"/>
        <family val="2"/>
      </rPr>
      <t>Nadie con hambre</t>
    </r>
  </si>
  <si>
    <r>
      <t>020101-</t>
    </r>
    <r>
      <rPr>
        <sz val="12"/>
        <color indexed="9"/>
        <rFont val="Arial"/>
        <family val="2"/>
      </rPr>
      <t>Nad ie con hambre</t>
    </r>
  </si>
  <si>
    <r>
      <t>020102-</t>
    </r>
    <r>
      <rPr>
        <sz val="12"/>
        <color indexed="8"/>
        <rFont val="Arial"/>
        <family val="2"/>
      </rPr>
      <t>Población discapacitada</t>
    </r>
  </si>
  <si>
    <r>
      <t>020103-</t>
    </r>
    <r>
      <rPr>
        <sz val="12"/>
        <color indexed="8"/>
        <rFont val="Arial"/>
        <family val="2"/>
      </rPr>
      <t>Cambio y progreso de nuestra juventud / Adolescencia, Tesoro para proteger. Por la primera infancia: Niños y niñas queridos, respetados y protegidos. Equidad y género. Adulto mayor, amado y protegido.</t>
    </r>
  </si>
  <si>
    <r>
      <t>020104-</t>
    </r>
    <r>
      <rPr>
        <sz val="12"/>
        <color indexed="8"/>
        <rFont val="Arial"/>
        <family val="2"/>
      </rPr>
      <t>Familia núcleo de la sociedad</t>
    </r>
  </si>
  <si>
    <r>
      <t>020105-</t>
    </r>
    <r>
      <rPr>
        <sz val="12"/>
        <color indexed="8"/>
        <rFont val="Arial"/>
        <family val="2"/>
      </rPr>
      <t>Vivienda digna y de calidad</t>
    </r>
  </si>
  <si>
    <r>
      <t>030101-</t>
    </r>
    <r>
      <rPr>
        <sz val="12"/>
        <color indexed="8"/>
        <rFont val="Arial"/>
        <family val="2"/>
      </rPr>
      <t>Industrias responsables con lo verde</t>
    </r>
  </si>
  <si>
    <r>
      <t>030102-</t>
    </r>
    <r>
      <rPr>
        <sz val="12"/>
        <color indexed="8"/>
        <rFont val="Arial"/>
        <family val="2"/>
      </rPr>
      <t>Cerros nuestro pulmón</t>
    </r>
  </si>
  <si>
    <r>
      <t>030103-</t>
    </r>
    <r>
      <rPr>
        <sz val="12"/>
        <color indexed="8"/>
        <rFont val="Arial"/>
        <family val="2"/>
      </rPr>
      <t>Por el aire que merecemos respirar</t>
    </r>
  </si>
  <si>
    <r>
      <t>030104-</t>
    </r>
    <r>
      <rPr>
        <sz val="12"/>
        <color indexed="8"/>
        <rFont val="Arial"/>
        <family val="2"/>
      </rPr>
      <t>Contaminación visual y auditiva</t>
    </r>
  </si>
  <si>
    <r>
      <t>030105-</t>
    </r>
    <r>
      <rPr>
        <sz val="12"/>
        <color indexed="8"/>
        <rFont val="Arial"/>
        <family val="2"/>
      </rPr>
      <t>Agua sustento de vida</t>
    </r>
  </si>
  <si>
    <r>
      <t>030106-</t>
    </r>
    <r>
      <rPr>
        <sz val="12"/>
        <color indexed="8"/>
        <rFont val="Arial"/>
        <family val="2"/>
      </rPr>
      <t>Embellecimiento ambiental</t>
    </r>
  </si>
  <si>
    <r>
      <t>040101-</t>
    </r>
    <r>
      <rPr>
        <sz val="12"/>
        <color indexed="8"/>
        <rFont val="Arial"/>
        <family val="2"/>
      </rPr>
      <t>Tocancipá modelo e imagen regional / -Transformación de la movilidad-</t>
    </r>
  </si>
  <si>
    <r>
      <t>040102-</t>
    </r>
    <r>
      <rPr>
        <sz val="12"/>
        <color indexed="8"/>
        <rFont val="Arial"/>
        <family val="2"/>
      </rPr>
      <t>Espacios que se entrelazan y entornos para soñar</t>
    </r>
  </si>
  <si>
    <r>
      <t>040102-</t>
    </r>
    <r>
      <rPr>
        <sz val="12"/>
        <color indexed="9"/>
        <rFont val="Arial"/>
        <family val="2"/>
      </rPr>
      <t>Espacios que se entrelazan y entornos para soñar</t>
    </r>
  </si>
  <si>
    <r>
      <t>040103-</t>
    </r>
    <r>
      <rPr>
        <sz val="12"/>
        <color indexed="8"/>
        <rFont val="Arial"/>
        <family val="2"/>
      </rPr>
      <t>Equipamiento para todos</t>
    </r>
  </si>
  <si>
    <r>
      <t>040103-</t>
    </r>
    <r>
      <rPr>
        <sz val="12"/>
        <color indexed="9"/>
        <rFont val="Arial"/>
        <family val="2"/>
      </rPr>
      <t>Equipamiento para todos</t>
    </r>
  </si>
  <si>
    <r>
      <t>040104-</t>
    </r>
    <r>
      <rPr>
        <sz val="12"/>
        <color indexed="8"/>
        <rFont val="Arial"/>
        <family val="2"/>
      </rPr>
      <t>Entorno sostenible / Agua potable y saneamiento básico</t>
    </r>
  </si>
  <si>
    <r>
      <t>040105-</t>
    </r>
    <r>
      <rPr>
        <sz val="12"/>
        <color indexed="8"/>
        <rFont val="Arial"/>
        <family val="2"/>
      </rPr>
      <t>Mejoramiento otros servicios públicos</t>
    </r>
  </si>
  <si>
    <r>
      <t>050101-</t>
    </r>
    <r>
      <rPr>
        <sz val="12"/>
        <color indexed="8"/>
        <rFont val="Arial"/>
        <family val="2"/>
      </rPr>
      <t>Emprendimiento, alianzas para el progreso y empleo para el futuro.</t>
    </r>
  </si>
  <si>
    <r>
      <t>050102-</t>
    </r>
    <r>
      <rPr>
        <sz val="12"/>
        <color indexed="8"/>
        <rFont val="Arial"/>
        <family val="2"/>
      </rPr>
      <t>Espacios y condiciones para fomentar la microempresa con tecnologías de vanguardia.</t>
    </r>
  </si>
  <si>
    <r>
      <t>050103-</t>
    </r>
    <r>
      <rPr>
        <sz val="12"/>
        <color indexed="8"/>
        <rFont val="Arial"/>
        <family val="2"/>
      </rPr>
      <t>Comerciantes trabajando en conjunto y campesino pujante y participativo</t>
    </r>
  </si>
  <si>
    <r>
      <t>050103-</t>
    </r>
    <r>
      <rPr>
        <sz val="12"/>
        <color indexed="9"/>
        <rFont val="Arial"/>
        <family val="2"/>
      </rPr>
      <t>Comerciantes trabajando en conjunto y campesino pujante y participativo</t>
    </r>
  </si>
  <si>
    <r>
      <t>060101-</t>
    </r>
    <r>
      <rPr>
        <sz val="12"/>
        <color indexed="8"/>
        <rFont val="Arial"/>
        <family val="2"/>
      </rPr>
      <t>Tocancipá participativa con control y corresponsabilidad social.</t>
    </r>
  </si>
  <si>
    <r>
      <t>060102-</t>
    </r>
    <r>
      <rPr>
        <sz val="12"/>
        <color indexed="8"/>
        <rFont val="Arial"/>
        <family val="2"/>
      </rPr>
      <t>Fortalecimiento fiscal y financiero.</t>
    </r>
  </si>
  <si>
    <r>
      <t>060103-</t>
    </r>
    <r>
      <rPr>
        <sz val="12"/>
        <color indexed="8"/>
        <rFont val="Arial"/>
        <family val="2"/>
      </rPr>
      <t>Servidores públicos eficientes</t>
    </r>
  </si>
  <si>
    <r>
      <t>060104-</t>
    </r>
    <r>
      <rPr>
        <sz val="12"/>
        <color indexed="8"/>
        <rFont val="Arial"/>
        <family val="2"/>
      </rPr>
      <t>Tocancipá participativa / Juntas de acción comunal, voces de la comunidad / Principio para el cambio</t>
    </r>
  </si>
  <si>
    <t>CÓD. CONS-POLÍTICA</t>
  </si>
  <si>
    <t>CÓD. CONS-PROGRAMAS DE INVERSIÓN</t>
  </si>
  <si>
    <t>CÓD. CONS-PROYECTO</t>
  </si>
  <si>
    <t>NIVELES DEL PLAN DE DESARROLLO:</t>
  </si>
  <si>
    <t>DÍA</t>
  </si>
  <si>
    <t>MES</t>
  </si>
  <si>
    <t>AÑO</t>
  </si>
  <si>
    <t>FECHA RADICACIÓN DEL PROYECTO</t>
  </si>
  <si>
    <t>NOMBRE ASIGNADO EN LA FICHA EBI:</t>
  </si>
  <si>
    <t>ANEXOS DEL PROYECTO:</t>
  </si>
  <si>
    <t>Cumple</t>
  </si>
  <si>
    <t>No Cumple</t>
  </si>
  <si>
    <t>FUNCIONARIO RESPONSABLE RADICACIÓN</t>
  </si>
  <si>
    <t>ALCALDÍA MUNICIPAL DE TOCANCIPÁ - CUNDINAMARCA</t>
  </si>
  <si>
    <t>RELACIÓN DE PROYECTOS RADICADOS ANTE LA GERENCIA DE PLANEACIÓN</t>
  </si>
  <si>
    <t>FOLIOS</t>
  </si>
  <si>
    <t>FOLIOS INICIALES</t>
  </si>
  <si>
    <t>FOLIOS FINALES</t>
  </si>
  <si>
    <t>CONTRUCCION ADECUACION Y MANTENIMIENTO DE LA MALLA VIAL DEL MUNICIPIO DE TOCANCIPA</t>
  </si>
  <si>
    <t>SERVICIOS PUBLICOS COMPLEMENTARIOS PARA LA COMUNIDAD EN EL MUNICIPIO DE TOCANCIPA</t>
  </si>
  <si>
    <t>FORTALECIMIENTO DE LAS ESCUELAS DE FORMACION DEPORTIVA. EN EL MUNICIPIO DE TOCANCIPA DEPARTAMENTO DE CUNDINAMARCA</t>
  </si>
  <si>
    <t>IMPLEMENTACION DE PROGRAMA DE ALTO RENDIMINETO Y PROMOCION DEL DEPORTE Y LA RECREACION, COMO UN ESTILO DE VIDA. EN EL MUNICIPIO DE TOCANCIPA-DEPARTAMENTO CUNDINAMARCA</t>
  </si>
  <si>
    <t>IMPLEMENTACION DE UN MODELO EDUCATIVO INNOVADOR EN EL MUNICIPIO DE TOCANCIPA</t>
  </si>
  <si>
    <t>APLICACIÓN DEL USO DE LAS NUEVAS TECNOLOGIAS DE LA INFORMACION Y LAS COMUNICACIONES EN EL MUNICIPIO DE TOCANCIPA</t>
  </si>
  <si>
    <t>IMPLEMENTACION DE LA INNOVACION Y LA TECNOLOGIA COMO HERRAMIENTAS PARA EL DESARROLLO EN EL MUNICIPIO DE TOCANCIPA</t>
  </si>
  <si>
    <t xml:space="preserve"> </t>
  </si>
  <si>
    <t>ASISTENCIA PARA REALIZAR LA ENTREGA DE INCENTIVOS Y ACTIVIDADES AL PRODUCTOR AGROPECUARIO PARA MEJORAR RENTABILIDAD DE SISTEMAS PRODUCTIVOS AGROPECUARIOS EN EL MUNICIPIO DE TOCANCIPA</t>
  </si>
  <si>
    <t>MEJORAMIENTO DE LOS NIVELES DE INGLES EN LA COMUNIDAD INTERESADA DEL MUNICIPIO DE TOCANCIPA</t>
  </si>
  <si>
    <t>IMPLEMENTACIÓN TOCANCIPA EMPRENDE  MUNICIPIO DE TOCANCIPA - DEPARTAMENTO DE CUNDINAMARCA</t>
  </si>
  <si>
    <t>IMPLEMENTACION DE LA PARTICIPACION Y CORRESPONSABILIDAD SOCIAL EN EL MUNICIPIO DE TOCANCIPA CUNDINAMARCA</t>
  </si>
  <si>
    <t>DESARROLLO DE ESTRATEGIAS PARA QUE LOS JOVENES TENGAN MAYORES OPORTUNIDADES DE ACCESO A LA EDUCACION SUPERIOR EN EL MUCIPIO DE TOCANCIPA</t>
  </si>
  <si>
    <t>APOYO ATENCIÓN A LA NIÑEZ, ADOLESCENCIA, ADULTO MAYOR Y MUJER EN TOCANCIPÁ</t>
  </si>
  <si>
    <t>MEJORAMIENTO DE LA COBERTURA DE LOS PROGRAMAS EDUCATIVOS EN EL MUNICIPIO DE TOCANCIPÁ</t>
  </si>
  <si>
    <t>DOTACION E IMPLEMENTACIÓN DE ACTIVIDADES, EQUIPOS Y VEHICULOS PARA REDUCIR LA CRIMINALIDAD EN EL MUNICIPIO DE TOCANCIPÁ DEPARTAMENTO DE CUNDINAMARCA</t>
  </si>
  <si>
    <t>CÓDIGO SSEPI</t>
  </si>
  <si>
    <t>2012-25817-0001</t>
  </si>
  <si>
    <t>2012-25817-0002</t>
  </si>
  <si>
    <t>2012-25817-0003</t>
  </si>
  <si>
    <t>2012-25817-0004</t>
  </si>
  <si>
    <t>2012-25817-0005</t>
  </si>
  <si>
    <t>2012-25817-0006</t>
  </si>
  <si>
    <t>2012-25817-0007</t>
  </si>
  <si>
    <t>2012-25817-0008</t>
  </si>
  <si>
    <t>2012-25817-0009</t>
  </si>
  <si>
    <t>2012-25817-0010</t>
  </si>
  <si>
    <t>2012-25817-0011</t>
  </si>
  <si>
    <t>2012-25817-0012</t>
  </si>
  <si>
    <t>2012-25817-0013</t>
  </si>
  <si>
    <t>2012-25817-0014</t>
  </si>
  <si>
    <t>2012-25817-0015</t>
  </si>
  <si>
    <t>2012-25817-0016</t>
  </si>
  <si>
    <t>2012-25817-0017</t>
  </si>
  <si>
    <t>2012-25817-0018</t>
  </si>
  <si>
    <t>2012-25817-0019</t>
  </si>
  <si>
    <t>2012-25817-0020</t>
  </si>
  <si>
    <t>2012-25817-0021</t>
  </si>
  <si>
    <t>2012-25817-0022</t>
  </si>
  <si>
    <t>2012-25817-0023</t>
  </si>
  <si>
    <t>2012-25817-0024</t>
  </si>
  <si>
    <t>2012-25817-0025</t>
  </si>
  <si>
    <t>2012-25817-0026</t>
  </si>
  <si>
    <t>2012-25817-0027</t>
  </si>
  <si>
    <t>2012-25817-0028</t>
  </si>
  <si>
    <t>2012-25817-0029</t>
  </si>
  <si>
    <t>2012-25817-0030</t>
  </si>
  <si>
    <t>2012-25817-0031</t>
  </si>
  <si>
    <t>2012-25817-0032</t>
  </si>
  <si>
    <t>2012-25817-0033</t>
  </si>
  <si>
    <t>2012-25817-0034</t>
  </si>
  <si>
    <t>2012-25817-0035</t>
  </si>
  <si>
    <t>2012-25817-0036</t>
  </si>
  <si>
    <t>2012-25817-0037</t>
  </si>
  <si>
    <t>2012-25817-0038</t>
  </si>
  <si>
    <t>2012-25817-0039</t>
  </si>
  <si>
    <t>2012-25817-0040</t>
  </si>
  <si>
    <t>2012-25817-0041</t>
  </si>
  <si>
    <t>2012-25817-0042</t>
  </si>
  <si>
    <t>2012-25817-0043</t>
  </si>
  <si>
    <t>2012-25817-0044</t>
  </si>
  <si>
    <t>2012-25817-0045</t>
  </si>
  <si>
    <t>2012-25817-0046</t>
  </si>
  <si>
    <t>2012-25817-0047</t>
  </si>
  <si>
    <t>2012-25817-0048</t>
  </si>
  <si>
    <t>2012-25817-0049</t>
  </si>
  <si>
    <t>2012-25817-0050</t>
  </si>
  <si>
    <t>2012-25817-0051</t>
  </si>
  <si>
    <t>2012-25817-0052</t>
  </si>
  <si>
    <t>2012-25817-0053</t>
  </si>
  <si>
    <t>2012-25817-0054</t>
  </si>
  <si>
    <t>2012-25817-0055</t>
  </si>
  <si>
    <t>2012-25817-0056</t>
  </si>
  <si>
    <t>2012-25817-0057</t>
  </si>
  <si>
    <t>2012-25817-0058</t>
  </si>
  <si>
    <t>2012-25817-0059</t>
  </si>
  <si>
    <t>2012-25817-0060</t>
  </si>
  <si>
    <t>REGISTRO DEL PROYECTO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</si>
  <si>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</si>
  <si>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</si>
  <si>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</si>
  <si>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</si>
  <si>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</si>
  <si>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</si>
  <si>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</si>
  <si>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</si>
  <si>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</si>
  <si>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</si>
  <si>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</si>
  <si>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</si>
  <si>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NOMBRES RESPONSABLE</t>
  </si>
  <si>
    <t>LILIANA LOPEZ RIVEROS</t>
  </si>
  <si>
    <t>IMPLEMENTACION DE LA GESTION PARA EL DESARROLLO COMPETITIVO EN EL MUNICIPIO DE TOCANCIPÁ</t>
  </si>
  <si>
    <t>MEJORAMIENTO EN SALUD PÚBLICA CON PROMOCION SOCIAL EN TOCANCIPÁ DEPARTAMENTO DE CUNDINAMARCA, COLOMBIA</t>
  </si>
  <si>
    <t>ADMINISTRACIÓN DEL REGIMEN SUBSIDIADO EN EL MUNICIPIO DE TOCANCIPÁ, CUNDINAMARCA COLOMBIA</t>
  </si>
  <si>
    <t>MEJORAMIENTO Y ATENCION INTEGRAL CORESPONSABILIDAD EN EL DESARROLLO DE SERVICIOS DE SALUD EN EL MUNICIPIO DE TOCANCIPÁ CUNDINAMARCA COLOMBIA</t>
  </si>
  <si>
    <t>IMPLEMENTACIÓN DE POLÍTICA PÚBLICA PARA LA GESTIÓN DEL RIESGO EN EL MUNICIPIO DE TOCANCIPÁ DEPARTAMENTO DE CUNDINAMARCA COLOMBIA</t>
  </si>
  <si>
    <t>IMPLEMENTACIÓN Y MECANISMO PARA MITIGAR LA CONTAMINACIÓN VISUAL AUDITIVA EN EL MUNICIPIO DE TOCANCIPÁ DEPARTAMENTO DE CUNDINAMARCA COLOMBIA</t>
  </si>
  <si>
    <t>DESARROLLO DE ESTRATEGIAS DE CARBONO NEUTRO Y MECANISMO DE PRODUCCIÓN MAS LIMPIA PARA EL FORTALECIMIENTO DE LOS SECTORES PRODUCTIVOS DEL MUNICIPIO DE TOCANCIPÁ CUNDINAMARCA COLOMBIA</t>
  </si>
  <si>
    <t>IMPLEMENTACIÓN DE MEDIDAS Y MECANISMO PARA MITIGAR LA CONTAMINACIÓN DEL AIRE EN EL MUNICIPIO DE TOCANCIPÁ DEPARTAMENTO DE CVUNDINAMARCA, COLOMBIA</t>
  </si>
  <si>
    <t>PROTECCIÓN INTEGRAL A LA INFANCIA Y LA ADOLESCENCIA EN EL MUNICIPIO DE TOCANCIPÁ DEPARTAMENTO DE CUNDINAMARCA COLOMBIA</t>
  </si>
  <si>
    <t>IMPLEMENTACIÓN DE ESTRATEGIA DE CULTURA CIUDADANA EN EL MUNICIPIO DE TOCANCIPÁ DEPARTAMENTO DE CUNDINAMARCA</t>
  </si>
  <si>
    <t>PROTECCIÓN Y USO SOSTENIBLE DE LOS CERROS DEL MUICIPIO DE TOCANCIPÁ DEPARTAMENTO DE CUNDINAMARCA COLOMBIA</t>
  </si>
  <si>
    <t>APOYO A LAS FAMILIAS EN CONDICIONES MAS VULNERABLES QUE HABITAN EN EL MUNICIPIO DE TOCANCIPÁ</t>
  </si>
  <si>
    <t>APROVECHAMIENTO DE RESIDUOS SOLIDOS MUNICIPIO DE TOCANCIPÁ</t>
  </si>
  <si>
    <t>IMPLEMENTACIÓN DE LA ESTRATEGIA "AVANZANDO EN LA INCLUSIÓN SOCIAL EN EL MUNICIPIO DE TOCANCIPÁ</t>
  </si>
  <si>
    <t>0401-Tocancipá sostenible y sustentable:  Municipio proyectado y planificado a largo plazo</t>
  </si>
  <si>
    <t>040105-Mejoramiento otros servicios públicos</t>
  </si>
  <si>
    <t>APOYO A ESTUDIANTES SEDES E INSTITUCIONES EDUCATIVAS OFICIALES CON RESTAURANTES ESCOLARES</t>
  </si>
  <si>
    <t>04010501-Servicios públicos complementarios para la comunidad_Aseo</t>
  </si>
  <si>
    <t>04010501-Servicios públicos complementarios para la comunidad_Alumbrado</t>
  </si>
  <si>
    <t>ND</t>
  </si>
  <si>
    <t>ESTUDIOS PARA EL DESARROLLO Y PLANEAMIENTO MUNICIPAL EN EL MUNICIPIO DE TOCANCIPÁ - CUNDINAMARCA</t>
  </si>
  <si>
    <t>FORTALECIMIENTO Y EMBELLECIMIENTO DE ALGUNAS AREAS DEL MUNICIPIO DE TOCANCIPÁ DEPARATAMENTO DE CUNDINAMARCA COLOMBIA</t>
  </si>
  <si>
    <t>RECUPERACION Y MANEJO DEL SISTEMA HIDRICO DEL MUNICIPIO DE TOCANCIPA DEPARTAMENTO DE CUNDINAMARCA COLOMBIA</t>
  </si>
  <si>
    <t>FORTALECIMIENTO DE LOS PROCESOS PRODUCTIVOS AGROPECUARIOS DEL MUNICIPIO CON BIOTECNOLOGIAS DE PUNTA EN EL MUNICIPIO DE TOCANCIPA-DEPARTAMENTO DE CUNDINAMARCA</t>
  </si>
  <si>
    <t>IMPLEMENTACIÓN ESTRATEGIAS Y MECANISMO PARA EL DESARROLLO  Y FORTALECIMIENTO INSTITUCIONAL MUNICIPIO DE TOCANCIPÁ</t>
  </si>
  <si>
    <t>MEJORAMIENTO Y AMPLIACION DEL ESPACIO PUBLICO DEL MUNICIPIO DE TOCANCIPÁ</t>
  </si>
  <si>
    <t>SANEAMIENTO BASICO Y AGUA POTABLE MUNICIPIO DE TOCANCIPÁ</t>
  </si>
  <si>
    <t>CONSTRUCCIÓN Y MEJORAMIENTO PARA BENEFICIAR A LAS FAMILIAS CON VIVIENDAS DIGNAS Y DE CALIDAD EN EL MUNICIPIO DE TOCANCIPÁ - CUNDINAMARCA</t>
  </si>
  <si>
    <t>APOYO A PERSONAS EN CONDICIONES DIFERENCIALES CON ESTRETEGIAS QUE MEJOREN SUS CONDICIONES EN EL MUNICIPIO DE TOCANCIPÁ CUNDINAMARCA</t>
  </si>
  <si>
    <t>APROVECHAMIENTO Y PROMOCIÓN DE LA CULTURA MUNICIPIO DE TOCANCIPÁ DEPARTAMENTO DE CUNDINMARCA COLOMBIA</t>
  </si>
  <si>
    <t>FORTALECIMIENTO MEJORAR LOS INDICADORES DE GESTIÓN FISCAL LA TOTALIDAD DEL MUNICIPIO DE TOCANCIPÁ CUNDINAMARCA</t>
  </si>
  <si>
    <t>MANTENIMIENTO DE LA INFRAESTRUCTURA INSTITUCIONAL PROPIEDAD DEL MUNICIPIO DE TOCANCIPÁ</t>
  </si>
  <si>
    <t>IMPLEMENTACIÓN DE LA FORMACIÓN INTEGRAL EN LAS IED PÚBLICAS DEL MUNICIPIO DE TOCANCIPÁ</t>
  </si>
  <si>
    <t>CONTRUCCIÓN INFRAESTRUCTURA AL SERVICIO DE LA COMUNIDAD DEL MUNICIPIO DE TOCANCIPÁ</t>
  </si>
  <si>
    <t>0104-Nuevos Vientos Culturales y Turísticos</t>
  </si>
  <si>
    <t>010402-Tocancipá atractivo turístico.</t>
  </si>
  <si>
    <t>FORMULACIÒN E IMPLEMENTACIÒN DEL PLAN SECTORIAL DE TURISMO EN EL MUNICIPIO DE TOCANCIPÀ, DPTO DE CUNDINAMARCA COLOMBIA</t>
  </si>
  <si>
    <t>CONSTRUCCIÓN DE LA PLANTA DE TRATAMIENTO DE AGUAS RESIDUALES EN EL CASCO URBANO DEL MUNICIPIO DE TOCANCIPA - CUNDINAMARCA</t>
  </si>
  <si>
    <t>CONSTRUCCIÓN Y ADECUACIÓN DEL ESTADIO MIGUEL DE IBARRA DEL MUNICIPIO DE TOCANCIPÁ - CUNDINAMARCA</t>
  </si>
  <si>
    <t>CONSTRUCCIÓN DE LA SEGUNDA ETAPA DE LA CIUDADELA CULTURAL DEL MUNICIPIO DE TOCANCIPÁ - CUNDINAMARCA</t>
  </si>
  <si>
    <t>CONSTRUCCIÓN VÍA BUENOS AIRES ENTRE LA ESCUELA Y EL SECTOR MORALES EN EL MUNICIPIO DE TOCANCIPÁ - CUNDINAMARCA</t>
  </si>
  <si>
    <t>REHABILITACIÓN DE LA VÍA TOCANCIPÁ - LA FUENTE (VÍA ALTERNA ENTRE TOCANCIPÁ Y ZIPAQUIRÁ) MUNICIPIO DE TOCANCIPÁ - DEPARTAMENTO DE CUNDINAMARCA</t>
  </si>
  <si>
    <t>2013-25817-0001</t>
  </si>
  <si>
    <t>2013-25817-0002</t>
  </si>
  <si>
    <t>2013-25817-0003</t>
  </si>
  <si>
    <t>2013-25817-0004</t>
  </si>
  <si>
    <t>2013-25817-0005</t>
  </si>
  <si>
    <t>2013-25817-0006</t>
  </si>
  <si>
    <t>2013-25817-0007</t>
  </si>
  <si>
    <t>2013-25817-0008</t>
  </si>
  <si>
    <t>2013-25817-0009</t>
  </si>
  <si>
    <t>2013-25817-0010</t>
  </si>
  <si>
    <t>2013-25817-0011</t>
  </si>
  <si>
    <t>2013-25817-0012</t>
  </si>
  <si>
    <t>2013-25817-0013</t>
  </si>
  <si>
    <t>2013-25817-0014</t>
  </si>
  <si>
    <t>2013-25817-0015</t>
  </si>
  <si>
    <t>2013-25817-0016</t>
  </si>
  <si>
    <t>2013-25817-0017</t>
  </si>
  <si>
    <t>2013-25817-0018</t>
  </si>
  <si>
    <t>2013-25817-0019</t>
  </si>
  <si>
    <t>2013-25817-0020</t>
  </si>
  <si>
    <t>2013-25817-0021</t>
  </si>
  <si>
    <t>2013-25817-0022</t>
  </si>
  <si>
    <t>2013-25817-0023</t>
  </si>
  <si>
    <t>2013-25817-0024</t>
  </si>
  <si>
    <t>2013-25817-0025</t>
  </si>
  <si>
    <t>2013-25817-0026</t>
  </si>
  <si>
    <t>2013-25817-0027</t>
  </si>
  <si>
    <t>2013-25817-0028</t>
  </si>
  <si>
    <t>2013-25817-0029</t>
  </si>
  <si>
    <t>2013-25817-0030</t>
  </si>
  <si>
    <t>2013-25817-0031</t>
  </si>
  <si>
    <t>2013-25817-0032</t>
  </si>
  <si>
    <t>2013-25817-0033</t>
  </si>
  <si>
    <t>2013-25817-0034</t>
  </si>
  <si>
    <t>2013-25817-0035</t>
  </si>
  <si>
    <t>2013-25817-0036</t>
  </si>
  <si>
    <t>2013-25817-0037</t>
  </si>
  <si>
    <t>2013-25817-0038</t>
  </si>
  <si>
    <t>2013-25817-0039</t>
  </si>
  <si>
    <t>2013-25817-0040</t>
  </si>
  <si>
    <t>ERICK JOHANY GALEANO BASABE</t>
  </si>
  <si>
    <t>HECTOR ORLANDO RUÍZ PALACIOS</t>
  </si>
  <si>
    <t>REHABILITACIÓN, MEJORAMIENTO Y ADECUACIÓN DE LA VÍA TRES ESQUINAS - CASABLANCA EN LA VEREDA EL PORVENIR DEL MUNICIPIO DE TOCANCIPÁ, CUNDINAMARCA, CENTRO ORIENTE</t>
  </si>
  <si>
    <t>CONSTRUCCIÓN DE LA SEDE DE EDUCACIÓN BÁSICA SECUNDARIA Y MEDIA PARA LA INSTITUCIÓN EDUCATIVA LA FUENTE EN EL MUNICIPIO DE TOCANCIPÁ - CUNDINAMARCA</t>
  </si>
  <si>
    <t>MANTENIMIENTO Y CONSERVACIÓN DEL RÍO BOGOTÁ Y SUS  JARILLONES EN EL MUNICIPIO DE TOCANCIPÁ, CUNDINAMARCA, CENTRO ORIENTE</t>
  </si>
  <si>
    <t>ADECUACIÓN Y MEJORAMIENTO DE LOS CAMPOS DEPORTIVOS UBICADOS EN LAS VEREDAS LA ESMERALDA Y EL PORVENIR DEL MUNICIPIO DE TOCANCIPÁ, CUNDINAMARCA, CENTRO ORIENTE</t>
  </si>
  <si>
    <t>IMPLEMENTACIÓN DE LAS AULAS INTELIGENTES DE LAS INSTITUCIONES EDUCATIVAS PÚBLICAS DEL MUNICIPIO DE TOCANCIPÁ, CUNDINAMARCA, CENTRO ORIENTE</t>
  </si>
  <si>
    <t>CONSTRUCCIÓN EN PLACA HUELLA DE LA VIA DE LA VEREDA LA FUENTE, SECTOR ABRAHAM BRAVO DEL MUNICIPIO DE TOCANCIPÁ</t>
  </si>
  <si>
    <t>CONSTRUCCIÓN DE LA FASE II DEL SISTEMA DE ALCANTARILLADO (PLUVIAL) DE LA VEREDA VERGANZO, MUNICIPIO DE TOCANCIPÁ – CUNDINAMARCA</t>
  </si>
  <si>
    <t>OBSERVACIONES</t>
  </si>
  <si>
    <t>FORMULACIÓN E IMPLEMENTACIÓN DEL PLAN DECENAL DE LECTURA, ESCRITURA Y BIBLIOTECAS EN EL MUNICIPIO DE TOCANCIPÁ, DPTO DE CUNDINAMARCA</t>
  </si>
  <si>
    <t>VALOR INICIAL</t>
  </si>
  <si>
    <t>TIPO DE PROYECTO</t>
  </si>
  <si>
    <t>GENERAL</t>
  </si>
  <si>
    <t>ESPECÍFICO</t>
  </si>
  <si>
    <t>RECUPERACIÓN Y DISMINUCIÓN DEL RIESGO EN ÁREAS DE ZONAS DE QUEBRADAS Y VALLADOS EN EL MUNICIPIO DE TOCANCIPÁ, CUNDINAMARCA</t>
  </si>
  <si>
    <t>a)MINISTERIO DE VIVIENDA, CIUDAD Y TERRITORIO DE COLOMBIA; b)CORPORACIÓN AUTÓNOMA REGIONAL DE CUNDINAMARCA - CAR</t>
  </si>
  <si>
    <t>ENTIDADES COFINANCIADORAS</t>
  </si>
  <si>
    <t>DEPARTAMENTO ADMINISTRATIVO DEL DEPORTE, LA RECREACIÓN, LA ACTIVIDAD FÍSICA Y EL APROVECHAMIENTO DEL TIEMPO LIBRE - COLDEPORTES</t>
  </si>
  <si>
    <t>DEPARTAMENTO NACIONAL DE PLANEACIÓN - DNP</t>
  </si>
  <si>
    <t>GOBERNACIÓN DE CUNDINAMARCA</t>
  </si>
  <si>
    <t>DEPARTAMENTO PARA LA PROSPERIDAD SOCIAL - DPS</t>
  </si>
  <si>
    <t>MEJORAMIENTO DE LA CALLE 14B ENTRE CARRERAS 5E Y 6E, DE LA CARRERA 5E ENTRE CALLES 14B Y 14A Y LA CARRERA 2E ENTRE CALLES 14 Y 13B DEL MUNICIPIO DE TOCANCIPA - CUNDINAMARCA</t>
  </si>
  <si>
    <t>INSTITUTO NACIONAL DE VÍAS –INVÍAS–</t>
  </si>
  <si>
    <t>a)CORPORACIÓN AUTÓNOMA REGIONAL DE CUNDINAMARCA - CAR; b)UNIDAD NACIONAL PARA LA GESTION DEL RIESGO DE DESASTRES - “UNGRD”</t>
  </si>
  <si>
    <t>SECRETARÍA TÉCNICA OCAD FONDO CTeI DEL SGR - COLCIENCIAS</t>
  </si>
  <si>
    <t>MINISTERIO DE VIVIENDA, CIUDAD Y TERRITORIO DE COLOMBIA</t>
  </si>
  <si>
    <t>DEVUELTO POR FALTA DE INCLUSIÓN EN EL PROGRAMA VÍAS PARA LA PROSPERIDAD.</t>
  </si>
  <si>
    <t>CONSTRUCCIÓN EN PLACA HUELLA DE LA VÍA CAMINO DEL GONE, SECTOR SAN MIGUEL, DE LA VEREDA LA FUENTE MUNICIPIO DE TOCANCIPÁ, CUNDINAMARCA, CENTRO ORIENTE</t>
  </si>
  <si>
    <t>CONSTRUCCIÓN DEL RESTAURANTE ESCOLAR INSTITUCIÓN EDUCATIVA DEPARTAMENTAL DE BACHILLERATO TÉCNICO COMERCIAL, EN EL ÁREA URBANA DEL MUNICIPIO DE TOCANCIPÁ - CUNDINAMARCA</t>
  </si>
  <si>
    <t>CONSTRUCCIÓN CUBIERTA PARA POLIDEPORTIVO  VEREDA CANAVITA PARTE ALTA EN EL SECTOR BUENOS AIRES  DEL MUNICIPIO DE TOCANCIPA CUNDINAMARCA</t>
  </si>
  <si>
    <t>CONSTRUCCIÓN DE CUBIERTA PARA EL POLIDEPORTIVO DE LA VEREDA VERGAZO EN EL SECTOR MILENIUM III DEL MUNICIPIO DE TOCANCIPA CUNDINAMARCA</t>
  </si>
  <si>
    <t>DEMARCACIÓN Y SEÑALIZACIÓN VÍAL DE LA RED SECUNDARIA DE LAS VÍAS TOCANCIPÁ – LA FUENTE Y LA GLORIETA ENTRADA TERMOZIPA HASTA EL CRUCE VÍA ZIPAQUIRÁ BRICEÑO MUNICIPIO DE TOCANCIPA - CUNDINAMARCA</t>
  </si>
  <si>
    <t>CONSTRUCCIÓN ALCANTARILLADO SANITARIO COLECTOR VERGANZO DEL MUNICIPIO DE TOCANCIPÁ</t>
  </si>
  <si>
    <t>CORPORACIÓN AUTÓNOMA REGIONAL DE CUNDINAMARCA - CAR</t>
  </si>
  <si>
    <t>2014-25817-0001</t>
  </si>
  <si>
    <t>2014-25817-0002</t>
  </si>
  <si>
    <t>2014-25817-0003</t>
  </si>
  <si>
    <t>2014-25817-0004</t>
  </si>
  <si>
    <t>2014-25817-0005</t>
  </si>
  <si>
    <t>2014-25817-0006</t>
  </si>
  <si>
    <t>2014-25817-0007</t>
  </si>
  <si>
    <t>2014-25817-0008</t>
  </si>
  <si>
    <t>2014-25817-0009</t>
  </si>
  <si>
    <t>2014-25817-0010</t>
  </si>
  <si>
    <t>2014-25817-0011</t>
  </si>
  <si>
    <t>2014-25817-0012</t>
  </si>
  <si>
    <t>2014-25817-0013</t>
  </si>
  <si>
    <t>2014-25817-0014</t>
  </si>
  <si>
    <t>2014-25817-0015</t>
  </si>
  <si>
    <t>2014-25817-0016</t>
  </si>
  <si>
    <t>2014-25817-0017</t>
  </si>
  <si>
    <t>2014-25817-0018</t>
  </si>
  <si>
    <t>2014-25817-0019</t>
  </si>
  <si>
    <t>2014-25817-0020</t>
  </si>
  <si>
    <t>2014-25817-0021</t>
  </si>
  <si>
    <t>2014-25817-0022</t>
  </si>
  <si>
    <t>2014-25817-0023</t>
  </si>
  <si>
    <t>2014-25817-0024</t>
  </si>
  <si>
    <t>2014-25817-0025</t>
  </si>
  <si>
    <t>2014-25817-0026</t>
  </si>
  <si>
    <t>ASISTENCIA A LA PARTICIPACIÓN ACTIVA DE LAS JUNTAS DE ACCIÓN COMUNAL DEL MUNICIPIO DE TOCANCIPÁ.</t>
  </si>
  <si>
    <t>GERENTE DE DESARROLLO ECONOMICO (E)</t>
  </si>
  <si>
    <t xml:space="preserve">AMERICA REYES PENAGOS - GERENTE (E) </t>
  </si>
  <si>
    <t>DOTACIÓN DE LA CASA DE CONVIVENCIA Y SEGURIDAD DEL MUNICIPIO DE TOCANCIPÁ, CUNDINAMARCA, CENTRO ORIENTE</t>
  </si>
  <si>
    <t>MINISTERIO DE JUSTICIA</t>
  </si>
  <si>
    <t>REHABILITACIÓN DE LA VÍA TOCANCIPÁ - ZIPAQUIRÁ, ETAPA II (VEREDA LA FUENTE) DEL MUNICIPIO DE TOCANCIPÁ, CUNDINAMARCA, CENTRO ORIENTE</t>
  </si>
  <si>
    <t>GOBERNACIÓN DE CUNDINAMARCA - ICCU</t>
  </si>
  <si>
    <t>SECRETARIA DE PLANEACION</t>
  </si>
  <si>
    <t>CAJA</t>
  </si>
  <si>
    <t>CARPETA</t>
  </si>
  <si>
    <t>NÚMERO DE ORDEN</t>
  </si>
  <si>
    <t>CÓDIGO</t>
  </si>
  <si>
    <t>DESCRIPCIÓN</t>
  </si>
  <si>
    <t>NOMBRE DE LA SERIE, SUBSERIE O ASUNTO</t>
  </si>
  <si>
    <t>FECHAS EXTREMAS</t>
  </si>
  <si>
    <t>UNIDAD DE CONSERVACIÓN</t>
  </si>
  <si>
    <t>NÚMERO DE FOLIOS</t>
  </si>
  <si>
    <t>SOPORTE</t>
  </si>
  <si>
    <t>FRECUENCIA DE CONSULTA</t>
  </si>
  <si>
    <t>INICIAL</t>
  </si>
  <si>
    <t>FINAL</t>
  </si>
  <si>
    <t>EST</t>
  </si>
  <si>
    <t>ENT</t>
  </si>
  <si>
    <t>TOMO</t>
  </si>
  <si>
    <t>OTRO</t>
  </si>
  <si>
    <t xml:space="preserve">AMPLIACIÓN Y MODIFICACIÓN DEL COMPLEJO MULTIPROPÓSITO PARA EL BIENESTAR, DEL CENTRO DE SERVICIOS COMUNALES DEL MUNICIPIO DE TOCANCIPÁ, CUNDINAMARCA
</t>
  </si>
  <si>
    <t>APOYO EN EL PROYECTO DE TRASNFORMACIÓN Y COMERCIALIZACIÓN DE PRODUCTOS DE SOYA EN EL MUNICIPIO DE TOCANCIPÁ, CUNDINAMARCA.</t>
  </si>
  <si>
    <t>GOBERNACIÓN DE CUNDINAMARCA - SECRETARIA DE COMPETITIVIDAD  Y DESARROLLO ECONÓMICO</t>
  </si>
  <si>
    <t>DEMARCACIÓN Y SEÑALIZACIÓN DE VÍAS URBANAS Y RURALES DEL MUNICIPIO DE TOCANCIPÁ - CUNDINAMARCA</t>
  </si>
  <si>
    <t>270420265,18</t>
  </si>
  <si>
    <t>GOBERNACION DE CUNDINAMARCA</t>
  </si>
  <si>
    <t>CONSTRUCCIÓN DE PLACA HUELLA EN LA VIA, ACCESO A QUEBRADA HONDA MUNICIPIO DE TOCANCIPÁ, CUNDINAMARCA</t>
  </si>
  <si>
    <t>CONSTRUCCIÓN SEGUNDA ETAPA Y OBRAS EXTERIORES DE HOSPITAL PRIMER NIVEL MUNICIPIO DE TOCANCIPÁ,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</si>
</sst>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5" formatCode="dd/mm/yyyy;@"/>
  </numFmts>
  <fonts count="2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2"/>
      <color rgb="FFFF0000"/>
      <name val="Arial"/>
      <family val="2"/>
    </font>
    <font>
      <sz val="12"/>
      <color theme="0"/>
      <name val="Arial"/>
      <family val="2"/>
    </font>
    <font>
      <b/>
      <sz val="12"/>
      <color rgb="FFFFFFFF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66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07D"/>
        <bgColor indexed="64"/>
      </patternFill>
    </fill>
    <fill>
      <patternFill patternType="solid">
        <fgColor rgb="FFB2CCEC"/>
        <bgColor indexed="64"/>
      </patternFill>
    </fill>
    <fill>
      <patternFill patternType="solid">
        <fgColor rgb="FFC0D498"/>
        <bgColor indexed="64"/>
      </patternFill>
    </fill>
    <fill>
      <patternFill patternType="solid">
        <fgColor rgb="FF70BDD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AC4A2"/>
        <bgColor indexed="64"/>
      </patternFill>
    </fill>
    <fill>
      <patternFill patternType="solid">
        <fgColor rgb="FFFFE89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medium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ashDot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ashDot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67">
    <xf numFmtId="0" fontId="0" fillId="0" borderId="0" xfId="0"/>
    <xf numFmtId="0" fontId="13" fillId="0" borderId="0" xfId="0" applyFont="1" applyBorder="1" applyAlignment="1" applyProtection="1">
      <alignment wrapText="1"/>
    </xf>
    <xf numFmtId="0" fontId="1" fillId="0" borderId="0" xfId="0" applyFont="1" applyFill="1" applyBorder="1" applyAlignment="1" applyProtection="1">
      <alignment horizontal="center" vertical="center" wrapText="1"/>
    </xf>
    <xf numFmtId="4" fontId="2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Font="1" applyFill="1" applyBorder="1" applyAlignment="1" applyProtection="1">
      <alignment vertical="top" wrapText="1"/>
    </xf>
    <xf numFmtId="0" fontId="13" fillId="0" borderId="0" xfId="0" applyFont="1" applyProtection="1"/>
    <xf numFmtId="0" fontId="14" fillId="0" borderId="0" xfId="0" applyFont="1" applyBorder="1" applyAlignment="1" applyProtection="1">
      <alignment vertical="center" wrapText="1"/>
    </xf>
    <xf numFmtId="0" fontId="14" fillId="0" borderId="0" xfId="0" applyFont="1" applyProtection="1"/>
    <xf numFmtId="0" fontId="15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49" fontId="1" fillId="4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top" wrapText="1"/>
    </xf>
    <xf numFmtId="0" fontId="11" fillId="0" borderId="3" xfId="0" applyFont="1" applyFill="1" applyBorder="1" applyAlignment="1" applyProtection="1">
      <alignment horizontal="left" vertical="top" wrapText="1"/>
    </xf>
    <xf numFmtId="0" fontId="18" fillId="0" borderId="4" xfId="0" applyFont="1" applyFill="1" applyBorder="1" applyAlignment="1" applyProtection="1">
      <alignment horizontal="left" vertical="top" wrapText="1"/>
    </xf>
    <xf numFmtId="49" fontId="2" fillId="0" borderId="2" xfId="0" applyNumberFormat="1" applyFont="1" applyFill="1" applyBorder="1" applyAlignment="1" applyProtection="1">
      <alignment horizontal="right" vertical="top" wrapText="1"/>
    </xf>
    <xf numFmtId="0" fontId="19" fillId="0" borderId="5" xfId="0" applyFont="1" applyFill="1" applyBorder="1" applyAlignment="1" applyProtection="1">
      <alignment horizontal="left" vertical="top" wrapText="1"/>
    </xf>
    <xf numFmtId="0" fontId="9" fillId="0" borderId="6" xfId="0" applyFont="1" applyFill="1" applyBorder="1" applyAlignment="1" applyProtection="1">
      <alignment horizontal="left" vertical="top" wrapText="1"/>
    </xf>
    <xf numFmtId="0" fontId="19" fillId="0" borderId="7" xfId="0" applyFont="1" applyFill="1" applyBorder="1" applyAlignment="1" applyProtection="1">
      <alignment horizontal="left" vertical="top" wrapText="1"/>
    </xf>
    <xf numFmtId="49" fontId="2" fillId="0" borderId="8" xfId="0" applyNumberFormat="1" applyFont="1" applyFill="1" applyBorder="1" applyAlignment="1" applyProtection="1">
      <alignment horizontal="right" vertical="top" wrapText="1"/>
    </xf>
    <xf numFmtId="0" fontId="19" fillId="0" borderId="9" xfId="0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right" vertical="top" wrapText="1"/>
    </xf>
    <xf numFmtId="0" fontId="18" fillId="0" borderId="11" xfId="0" applyFont="1" applyFill="1" applyBorder="1" applyAlignment="1" applyProtection="1">
      <alignment horizontal="left" vertical="top" wrapText="1"/>
    </xf>
    <xf numFmtId="49" fontId="2" fillId="0" borderId="10" xfId="0" applyNumberFormat="1" applyFont="1" applyFill="1" applyBorder="1" applyAlignment="1" applyProtection="1">
      <alignment horizontal="right" vertical="top" wrapText="1"/>
    </xf>
    <xf numFmtId="0" fontId="2" fillId="0" borderId="5" xfId="0" applyFont="1" applyFill="1" applyBorder="1" applyAlignment="1" applyProtection="1">
      <alignment horizontal="left" vertical="top" wrapText="1"/>
    </xf>
    <xf numFmtId="0" fontId="18" fillId="0" borderId="7" xfId="0" applyFont="1" applyFill="1" applyBorder="1" applyAlignment="1" applyProtection="1">
      <alignment horizontal="left" vertical="top" wrapText="1"/>
    </xf>
    <xf numFmtId="0" fontId="11" fillId="0" borderId="6" xfId="0" applyFont="1" applyFill="1" applyBorder="1" applyAlignment="1" applyProtection="1">
      <alignment horizontal="left" vertical="top" wrapText="1"/>
    </xf>
    <xf numFmtId="49" fontId="1" fillId="0" borderId="12" xfId="0" applyNumberFormat="1" applyFont="1" applyFill="1" applyBorder="1" applyAlignment="1" applyProtection="1">
      <alignment horizontal="right" vertical="top" wrapText="1"/>
    </xf>
    <xf numFmtId="0" fontId="2" fillId="0" borderId="12" xfId="0" applyFont="1" applyFill="1" applyBorder="1" applyAlignment="1" applyProtection="1">
      <alignment horizontal="left" vertical="top" wrapText="1"/>
    </xf>
    <xf numFmtId="0" fontId="18" fillId="0" borderId="13" xfId="0" applyFont="1" applyFill="1" applyBorder="1" applyAlignment="1" applyProtection="1">
      <alignment horizontal="left" vertical="top" wrapText="1"/>
    </xf>
    <xf numFmtId="49" fontId="2" fillId="0" borderId="12" xfId="0" applyNumberFormat="1" applyFont="1" applyFill="1" applyBorder="1" applyAlignment="1" applyProtection="1">
      <alignment horizontal="right" vertical="top" wrapText="1"/>
    </xf>
    <xf numFmtId="0" fontId="11" fillId="0" borderId="14" xfId="0" applyFont="1" applyFill="1" applyBorder="1" applyAlignment="1" applyProtection="1">
      <alignment horizontal="left" vertical="top" wrapText="1"/>
    </xf>
    <xf numFmtId="49" fontId="2" fillId="0" borderId="15" xfId="0" applyNumberFormat="1" applyFont="1" applyFill="1" applyBorder="1" applyAlignment="1" applyProtection="1">
      <alignment horizontal="right" vertical="top" wrapText="1"/>
    </xf>
    <xf numFmtId="0" fontId="18" fillId="0" borderId="16" xfId="0" applyFont="1" applyFill="1" applyBorder="1" applyAlignment="1" applyProtection="1">
      <alignment horizontal="left" vertical="top" wrapText="1"/>
    </xf>
    <xf numFmtId="49" fontId="2" fillId="0" borderId="17" xfId="0" applyNumberFormat="1" applyFont="1" applyFill="1" applyBorder="1" applyAlignment="1" applyProtection="1">
      <alignment horizontal="right" vertical="top" wrapText="1"/>
    </xf>
    <xf numFmtId="49" fontId="1" fillId="0" borderId="18" xfId="0" applyNumberFormat="1" applyFont="1" applyFill="1" applyBorder="1" applyAlignment="1" applyProtection="1">
      <alignment horizontal="right" vertical="top" wrapText="1"/>
    </xf>
    <xf numFmtId="49" fontId="1" fillId="0" borderId="15" xfId="0" applyNumberFormat="1" applyFont="1" applyFill="1" applyBorder="1" applyAlignment="1" applyProtection="1">
      <alignment horizontal="right" vertical="top" wrapText="1"/>
    </xf>
    <xf numFmtId="0" fontId="14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7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left" vertical="top" wrapText="1"/>
    </xf>
    <xf numFmtId="0" fontId="14" fillId="0" borderId="0" xfId="0" applyFont="1" applyAlignment="1" applyProtection="1">
      <alignment horizontal="center" vertical="center" wrapText="1"/>
    </xf>
    <xf numFmtId="0" fontId="21" fillId="0" borderId="19" xfId="0" applyFont="1" applyBorder="1" applyAlignment="1" applyProtection="1">
      <alignment horizontal="left" vertical="top" wrapText="1"/>
    </xf>
    <xf numFmtId="0" fontId="21" fillId="0" borderId="20" xfId="0" applyFont="1" applyBorder="1" applyAlignment="1" applyProtection="1">
      <alignment horizontal="left" vertical="top" wrapText="1"/>
    </xf>
    <xf numFmtId="0" fontId="22" fillId="0" borderId="20" xfId="0" applyFont="1" applyBorder="1" applyAlignment="1" applyProtection="1">
      <alignment horizontal="left" vertical="top" wrapText="1"/>
    </xf>
    <xf numFmtId="0" fontId="21" fillId="0" borderId="21" xfId="0" applyFont="1" applyBorder="1" applyAlignment="1" applyProtection="1">
      <alignment horizontal="left" vertical="top" wrapText="1"/>
    </xf>
    <xf numFmtId="0" fontId="21" fillId="0" borderId="19" xfId="0" applyFont="1" applyBorder="1" applyAlignment="1" applyProtection="1">
      <alignment horizontal="right" vertical="top" wrapText="1"/>
      <protection locked="0"/>
    </xf>
    <xf numFmtId="0" fontId="21" fillId="0" borderId="20" xfId="0" applyFont="1" applyBorder="1" applyAlignment="1" applyProtection="1">
      <alignment horizontal="right" vertical="top" wrapText="1"/>
      <protection locked="0"/>
    </xf>
    <xf numFmtId="0" fontId="21" fillId="0" borderId="21" xfId="0" applyFont="1" applyBorder="1" applyAlignment="1" applyProtection="1">
      <alignment horizontal="right" vertical="top" wrapText="1"/>
      <protection locked="0"/>
    </xf>
    <xf numFmtId="0" fontId="23" fillId="0" borderId="22" xfId="0" applyFont="1" applyBorder="1" applyAlignment="1" applyProtection="1">
      <alignment horizontal="left" vertical="top" wrapText="1"/>
    </xf>
    <xf numFmtId="0" fontId="21" fillId="0" borderId="23" xfId="0" applyFont="1" applyBorder="1" applyAlignment="1" applyProtection="1">
      <alignment horizontal="left" vertical="top" wrapText="1"/>
      <protection locked="0"/>
    </xf>
    <xf numFmtId="0" fontId="21" fillId="0" borderId="24" xfId="0" applyFont="1" applyBorder="1" applyAlignment="1" applyProtection="1">
      <alignment horizontal="left" vertical="top" wrapText="1"/>
    </xf>
    <xf numFmtId="0" fontId="21" fillId="0" borderId="25" xfId="0" applyFont="1" applyBorder="1" applyAlignment="1" applyProtection="1">
      <alignment horizontal="left" vertical="top" wrapText="1"/>
    </xf>
    <xf numFmtId="0" fontId="21" fillId="0" borderId="26" xfId="0" applyFont="1" applyBorder="1" applyAlignment="1" applyProtection="1">
      <alignment horizontal="left" vertical="top" wrapText="1"/>
    </xf>
    <xf numFmtId="0" fontId="22" fillId="0" borderId="26" xfId="0" applyFont="1" applyBorder="1" applyAlignment="1" applyProtection="1">
      <alignment horizontal="left" vertical="top" wrapText="1"/>
    </xf>
    <xf numFmtId="0" fontId="21" fillId="0" borderId="27" xfId="0" applyFont="1" applyBorder="1" applyAlignment="1" applyProtection="1">
      <alignment horizontal="left" vertical="top" wrapText="1"/>
    </xf>
    <xf numFmtId="0" fontId="21" fillId="0" borderId="28" xfId="0" applyFont="1" applyBorder="1" applyAlignment="1" applyProtection="1">
      <alignment horizontal="right" vertical="top" wrapText="1"/>
      <protection locked="0"/>
    </xf>
    <xf numFmtId="0" fontId="21" fillId="0" borderId="26" xfId="0" applyFont="1" applyBorder="1" applyAlignment="1" applyProtection="1">
      <alignment horizontal="right" vertical="top" wrapText="1"/>
      <protection locked="0"/>
    </xf>
    <xf numFmtId="0" fontId="21" fillId="0" borderId="27" xfId="0" applyFont="1" applyBorder="1" applyAlignment="1" applyProtection="1">
      <alignment horizontal="right" vertical="top" wrapText="1"/>
      <protection locked="0"/>
    </xf>
    <xf numFmtId="0" fontId="23" fillId="0" borderId="29" xfId="0" applyFont="1" applyBorder="1" applyAlignment="1" applyProtection="1">
      <alignment horizontal="left" vertical="top" wrapText="1"/>
    </xf>
    <xf numFmtId="0" fontId="21" fillId="0" borderId="30" xfId="0" applyFont="1" applyBorder="1" applyAlignment="1" applyProtection="1">
      <alignment horizontal="left" vertical="top" wrapText="1"/>
      <protection locked="0"/>
    </xf>
    <xf numFmtId="0" fontId="21" fillId="0" borderId="28" xfId="0" applyFont="1" applyBorder="1" applyAlignment="1" applyProtection="1">
      <alignment horizontal="left" vertical="top" wrapText="1"/>
    </xf>
    <xf numFmtId="0" fontId="14" fillId="5" borderId="24" xfId="0" applyFont="1" applyFill="1" applyBorder="1" applyAlignment="1" applyProtection="1">
      <alignment horizontal="center" vertical="center" wrapText="1"/>
    </xf>
    <xf numFmtId="0" fontId="14" fillId="5" borderId="20" xfId="0" applyFont="1" applyFill="1" applyBorder="1" applyAlignment="1" applyProtection="1">
      <alignment horizontal="center" vertical="center" wrapText="1"/>
    </xf>
    <xf numFmtId="0" fontId="14" fillId="6" borderId="22" xfId="0" applyFont="1" applyFill="1" applyBorder="1" applyAlignment="1" applyProtection="1">
      <alignment horizontal="center" vertical="center" wrapText="1"/>
    </xf>
    <xf numFmtId="0" fontId="14" fillId="7" borderId="20" xfId="0" applyFont="1" applyFill="1" applyBorder="1" applyAlignment="1" applyProtection="1">
      <alignment horizontal="center" vertical="center" wrapText="1"/>
    </xf>
    <xf numFmtId="0" fontId="14" fillId="8" borderId="19" xfId="0" applyFont="1" applyFill="1" applyBorder="1" applyAlignment="1" applyProtection="1">
      <alignment horizontal="center" vertical="center" wrapText="1"/>
    </xf>
    <xf numFmtId="0" fontId="21" fillId="0" borderId="19" xfId="0" applyFont="1" applyBorder="1" applyAlignment="1" applyProtection="1">
      <alignment horizontal="right" vertical="top" wrapText="1"/>
    </xf>
    <xf numFmtId="0" fontId="21" fillId="0" borderId="28" xfId="0" applyFont="1" applyBorder="1" applyAlignment="1" applyProtection="1">
      <alignment horizontal="right" vertical="top" wrapText="1"/>
    </xf>
    <xf numFmtId="0" fontId="0" fillId="0" borderId="0" xfId="0" applyAlignment="1">
      <alignment wrapText="1"/>
    </xf>
    <xf numFmtId="0" fontId="24" fillId="9" borderId="19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wrapText="1"/>
    </xf>
    <xf numFmtId="49" fontId="13" fillId="0" borderId="0" xfId="0" applyNumberFormat="1" applyFont="1" applyProtection="1"/>
    <xf numFmtId="0" fontId="25" fillId="10" borderId="19" xfId="0" applyFont="1" applyFill="1" applyBorder="1" applyAlignment="1" applyProtection="1">
      <alignment horizontal="center" vertical="center" wrapText="1"/>
    </xf>
    <xf numFmtId="0" fontId="25" fillId="10" borderId="20" xfId="0" applyFont="1" applyFill="1" applyBorder="1" applyAlignment="1" applyProtection="1">
      <alignment horizontal="center" vertical="center" wrapText="1"/>
    </xf>
    <xf numFmtId="0" fontId="25" fillId="10" borderId="21" xfId="0" applyFont="1" applyFill="1" applyBorder="1" applyAlignment="1" applyProtection="1">
      <alignment horizontal="center" vertical="center" wrapText="1"/>
    </xf>
    <xf numFmtId="0" fontId="25" fillId="6" borderId="23" xfId="0" applyFont="1" applyFill="1" applyBorder="1" applyAlignment="1" applyProtection="1">
      <alignment horizontal="center" vertical="center" wrapText="1"/>
    </xf>
    <xf numFmtId="0" fontId="25" fillId="5" borderId="21" xfId="0" applyFont="1" applyFill="1" applyBorder="1" applyAlignment="1" applyProtection="1">
      <alignment horizontal="center" vertical="center" wrapText="1"/>
    </xf>
    <xf numFmtId="0" fontId="25" fillId="7" borderId="19" xfId="0" applyFont="1" applyFill="1" applyBorder="1" applyAlignment="1" applyProtection="1">
      <alignment horizontal="center" vertical="center" wrapText="1"/>
    </xf>
    <xf numFmtId="0" fontId="25" fillId="7" borderId="20" xfId="0" applyFont="1" applyFill="1" applyBorder="1" applyAlignment="1" applyProtection="1">
      <alignment horizontal="center" vertical="center" wrapText="1"/>
    </xf>
    <xf numFmtId="0" fontId="25" fillId="7" borderId="21" xfId="0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right" vertical="top" wrapText="1"/>
    </xf>
    <xf numFmtId="0" fontId="13" fillId="0" borderId="1" xfId="0" applyFont="1" applyBorder="1" applyProtection="1"/>
    <xf numFmtId="0" fontId="15" fillId="0" borderId="33" xfId="0" applyFont="1" applyBorder="1" applyAlignment="1">
      <alignment horizontal="center" wrapText="1"/>
    </xf>
    <xf numFmtId="0" fontId="15" fillId="0" borderId="34" xfId="0" applyFont="1" applyBorder="1" applyAlignment="1">
      <alignment horizontal="center" wrapText="1"/>
    </xf>
    <xf numFmtId="0" fontId="15" fillId="0" borderId="35" xfId="0" applyFont="1" applyBorder="1" applyAlignment="1">
      <alignment horizontal="center" wrapText="1"/>
    </xf>
    <xf numFmtId="0" fontId="13" fillId="11" borderId="36" xfId="0" applyFont="1" applyFill="1" applyBorder="1" applyAlignment="1" applyProtection="1">
      <alignment wrapText="1"/>
    </xf>
    <xf numFmtId="0" fontId="13" fillId="11" borderId="1" xfId="0" applyFont="1" applyFill="1" applyBorder="1" applyAlignment="1" applyProtection="1">
      <alignment wrapText="1"/>
    </xf>
    <xf numFmtId="0" fontId="13" fillId="11" borderId="37" xfId="0" applyFont="1" applyFill="1" applyBorder="1" applyAlignment="1" applyProtection="1">
      <alignment wrapText="1"/>
    </xf>
    <xf numFmtId="0" fontId="16" fillId="11" borderId="36" xfId="0" applyFont="1" applyFill="1" applyBorder="1" applyAlignment="1">
      <alignment vertical="top" wrapText="1"/>
    </xf>
    <xf numFmtId="0" fontId="16" fillId="11" borderId="1" xfId="0" applyFont="1" applyFill="1" applyBorder="1" applyAlignment="1">
      <alignment vertical="top" wrapText="1"/>
    </xf>
    <xf numFmtId="0" fontId="16" fillId="11" borderId="37" xfId="0" applyFont="1" applyFill="1" applyBorder="1" applyAlignment="1">
      <alignment vertical="top" wrapText="1"/>
    </xf>
    <xf numFmtId="0" fontId="0" fillId="11" borderId="36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0" fillId="11" borderId="37" xfId="0" applyFill="1" applyBorder="1" applyAlignment="1">
      <alignment wrapText="1"/>
    </xf>
    <xf numFmtId="0" fontId="0" fillId="11" borderId="38" xfId="0" applyFill="1" applyBorder="1" applyAlignment="1">
      <alignment wrapText="1"/>
    </xf>
    <xf numFmtId="0" fontId="0" fillId="11" borderId="39" xfId="0" applyFill="1" applyBorder="1" applyAlignment="1">
      <alignment wrapText="1"/>
    </xf>
    <xf numFmtId="0" fontId="0" fillId="11" borderId="40" xfId="0" applyFill="1" applyBorder="1" applyAlignment="1">
      <alignment wrapText="1"/>
    </xf>
    <xf numFmtId="0" fontId="21" fillId="12" borderId="19" xfId="0" applyFont="1" applyFill="1" applyBorder="1" applyAlignment="1" applyProtection="1">
      <alignment horizontal="left" vertical="top" wrapText="1"/>
    </xf>
    <xf numFmtId="0" fontId="21" fillId="0" borderId="19" xfId="0" applyFont="1" applyFill="1" applyBorder="1" applyAlignment="1" applyProtection="1">
      <alignment horizontal="left" vertical="top" wrapText="1"/>
    </xf>
    <xf numFmtId="0" fontId="21" fillId="12" borderId="19" xfId="0" applyFont="1" applyFill="1" applyBorder="1" applyAlignment="1" applyProtection="1">
      <alignment horizontal="right" vertical="top" wrapText="1"/>
      <protection locked="0"/>
    </xf>
    <xf numFmtId="0" fontId="21" fillId="12" borderId="20" xfId="0" applyFont="1" applyFill="1" applyBorder="1" applyAlignment="1" applyProtection="1">
      <alignment horizontal="right" vertical="top" wrapText="1"/>
      <protection locked="0"/>
    </xf>
    <xf numFmtId="0" fontId="21" fillId="12" borderId="21" xfId="0" applyFont="1" applyFill="1" applyBorder="1" applyAlignment="1" applyProtection="1">
      <alignment horizontal="right" vertical="top" wrapText="1"/>
      <protection locked="0"/>
    </xf>
    <xf numFmtId="0" fontId="14" fillId="8" borderId="31" xfId="0" applyFont="1" applyFill="1" applyBorder="1" applyAlignment="1" applyProtection="1">
      <alignment horizontal="center" vertical="center" wrapText="1"/>
    </xf>
    <xf numFmtId="0" fontId="21" fillId="0" borderId="31" xfId="0" applyFont="1" applyBorder="1" applyAlignment="1" applyProtection="1">
      <alignment horizontal="right" vertical="top" wrapText="1"/>
    </xf>
    <xf numFmtId="0" fontId="21" fillId="0" borderId="32" xfId="0" applyFont="1" applyBorder="1" applyAlignment="1" applyProtection="1">
      <alignment horizontal="right" vertical="top" wrapText="1"/>
    </xf>
    <xf numFmtId="0" fontId="21" fillId="0" borderId="47" xfId="0" applyFont="1" applyBorder="1" applyAlignment="1" applyProtection="1">
      <alignment horizontal="left" vertical="top" wrapText="1"/>
    </xf>
    <xf numFmtId="0" fontId="21" fillId="0" borderId="48" xfId="0" applyFont="1" applyBorder="1" applyAlignment="1" applyProtection="1">
      <alignment horizontal="left" vertical="top" wrapText="1"/>
    </xf>
    <xf numFmtId="43" fontId="21" fillId="0" borderId="47" xfId="3" applyFont="1" applyBorder="1" applyAlignment="1" applyProtection="1">
      <alignment horizontal="right" vertical="top" wrapText="1"/>
    </xf>
    <xf numFmtId="43" fontId="21" fillId="0" borderId="48" xfId="3" applyFont="1" applyBorder="1" applyAlignment="1" applyProtection="1">
      <alignment horizontal="right" vertical="top" wrapText="1"/>
    </xf>
    <xf numFmtId="0" fontId="21" fillId="0" borderId="37" xfId="0" applyFont="1" applyBorder="1" applyAlignment="1" applyProtection="1">
      <alignment horizontal="left" vertical="top" wrapText="1"/>
    </xf>
    <xf numFmtId="0" fontId="21" fillId="0" borderId="40" xfId="0" applyFont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justify" vertical="center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left" vertical="top" wrapText="1"/>
    </xf>
    <xf numFmtId="0" fontId="21" fillId="0" borderId="39" xfId="0" applyFont="1" applyBorder="1" applyAlignment="1" applyProtection="1">
      <alignment horizontal="left" vertical="top" wrapText="1"/>
    </xf>
    <xf numFmtId="165" fontId="21" fillId="0" borderId="1" xfId="0" applyNumberFormat="1" applyFont="1" applyBorder="1" applyAlignment="1" applyProtection="1">
      <alignment horizontal="left" vertical="top" wrapText="1"/>
    </xf>
    <xf numFmtId="165" fontId="21" fillId="0" borderId="39" xfId="0" applyNumberFormat="1" applyFont="1" applyBorder="1" applyAlignment="1" applyProtection="1">
      <alignment horizontal="left" vertical="top" wrapText="1"/>
    </xf>
    <xf numFmtId="0" fontId="21" fillId="0" borderId="36" xfId="0" applyNumberFormat="1" applyFont="1" applyBorder="1" applyAlignment="1" applyProtection="1">
      <alignment horizontal="left" vertical="top" wrapText="1"/>
    </xf>
    <xf numFmtId="0" fontId="21" fillId="0" borderId="38" xfId="0" applyNumberFormat="1" applyFont="1" applyBorder="1" applyAlignment="1" applyProtection="1">
      <alignment horizontal="left" vertical="top" wrapText="1"/>
    </xf>
    <xf numFmtId="0" fontId="21" fillId="0" borderId="21" xfId="0" applyFont="1" applyBorder="1" applyAlignment="1" applyProtection="1">
      <alignment horizontal="justify" vertical="center" wrapText="1"/>
    </xf>
    <xf numFmtId="0" fontId="21" fillId="12" borderId="21" xfId="0" applyFont="1" applyFill="1" applyBorder="1" applyAlignment="1" applyProtection="1">
      <alignment horizontal="justify" vertical="center" wrapText="1"/>
    </xf>
    <xf numFmtId="0" fontId="21" fillId="0" borderId="21" xfId="0" applyFont="1" applyFill="1" applyBorder="1" applyAlignment="1" applyProtection="1">
      <alignment horizontal="justify" vertical="center" wrapText="1"/>
    </xf>
    <xf numFmtId="0" fontId="21" fillId="0" borderId="27" xfId="0" applyFont="1" applyBorder="1" applyAlignment="1" applyProtection="1">
      <alignment horizontal="justify" vertical="center" wrapText="1"/>
    </xf>
    <xf numFmtId="0" fontId="13" fillId="0" borderId="0" xfId="0" applyFont="1" applyBorder="1" applyAlignment="1" applyProtection="1">
      <alignment horizontal="justify" vertical="center" wrapText="1"/>
    </xf>
    <xf numFmtId="0" fontId="21" fillId="0" borderId="47" xfId="0" applyFont="1" applyBorder="1" applyAlignment="1" applyProtection="1">
      <alignment horizontal="justify" vertical="center" wrapText="1"/>
    </xf>
    <xf numFmtId="0" fontId="21" fillId="0" borderId="48" xfId="0" applyFont="1" applyBorder="1" applyAlignment="1" applyProtection="1">
      <alignment horizontal="justify" vertical="center" wrapText="1"/>
    </xf>
    <xf numFmtId="0" fontId="26" fillId="9" borderId="21" xfId="0" applyFont="1" applyFill="1" applyBorder="1" applyAlignment="1" applyProtection="1">
      <alignment horizontal="justify" vertical="center" wrapText="1"/>
    </xf>
    <xf numFmtId="0" fontId="1" fillId="0" borderId="50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51" xfId="0" applyFont="1" applyFill="1" applyBorder="1" applyAlignment="1">
      <alignment horizontal="center" vertical="center" wrapText="1"/>
    </xf>
    <xf numFmtId="0" fontId="1" fillId="0" borderId="52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4" fillId="0" borderId="33" xfId="0" applyFont="1" applyBorder="1" applyAlignment="1" applyProtection="1">
      <alignment horizontal="center" vertical="center" wrapText="1"/>
    </xf>
    <xf numFmtId="0" fontId="14" fillId="0" borderId="36" xfId="0" applyFont="1" applyBorder="1" applyAlignment="1" applyProtection="1">
      <alignment horizontal="center" vertical="center" wrapText="1"/>
    </xf>
    <xf numFmtId="0" fontId="14" fillId="0" borderId="34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/>
    </xf>
    <xf numFmtId="0" fontId="24" fillId="0" borderId="41" xfId="0" applyFont="1" applyBorder="1" applyAlignment="1" applyProtection="1">
      <alignment horizontal="center"/>
    </xf>
    <xf numFmtId="0" fontId="24" fillId="13" borderId="42" xfId="0" applyFont="1" applyFill="1" applyBorder="1" applyAlignment="1" applyProtection="1">
      <alignment horizontal="center" vertical="center" wrapText="1"/>
    </xf>
    <xf numFmtId="0" fontId="24" fillId="13" borderId="45" xfId="0" applyFont="1" applyFill="1" applyBorder="1" applyAlignment="1" applyProtection="1">
      <alignment horizontal="center" vertical="center" wrapText="1"/>
    </xf>
    <xf numFmtId="0" fontId="24" fillId="14" borderId="34" xfId="0" applyFont="1" applyFill="1" applyBorder="1" applyAlignment="1" applyProtection="1">
      <alignment horizontal="center" vertical="center" wrapText="1"/>
    </xf>
    <xf numFmtId="0" fontId="24" fillId="15" borderId="34" xfId="0" applyFont="1" applyFill="1" applyBorder="1" applyAlignment="1" applyProtection="1">
      <alignment horizontal="center" vertical="center" wrapText="1"/>
    </xf>
    <xf numFmtId="0" fontId="24" fillId="16" borderId="34" xfId="0" applyFont="1" applyFill="1" applyBorder="1" applyAlignment="1" applyProtection="1">
      <alignment horizontal="center" vertical="center" wrapText="1"/>
    </xf>
    <xf numFmtId="0" fontId="24" fillId="4" borderId="33" xfId="0" applyFont="1" applyFill="1" applyBorder="1" applyAlignment="1" applyProtection="1">
      <alignment horizontal="center" vertical="center" wrapText="1"/>
    </xf>
    <xf numFmtId="0" fontId="24" fillId="4" borderId="34" xfId="0" applyFont="1" applyFill="1" applyBorder="1" applyAlignment="1" applyProtection="1">
      <alignment horizontal="center" vertical="center" wrapText="1"/>
    </xf>
    <xf numFmtId="0" fontId="24" fillId="9" borderId="43" xfId="0" applyFont="1" applyFill="1" applyBorder="1" applyAlignment="1" applyProtection="1">
      <alignment horizontal="center" vertical="center" wrapText="1"/>
    </xf>
    <xf numFmtId="0" fontId="24" fillId="9" borderId="44" xfId="0" applyFont="1" applyFill="1" applyBorder="1" applyAlignment="1" applyProtection="1">
      <alignment horizontal="center" vertical="center" wrapText="1"/>
    </xf>
    <xf numFmtId="0" fontId="14" fillId="0" borderId="46" xfId="0" applyFont="1" applyBorder="1" applyAlignment="1" applyProtection="1">
      <alignment horizontal="center" vertical="center" wrapText="1"/>
    </xf>
    <xf numFmtId="0" fontId="14" fillId="0" borderId="47" xfId="0" applyFont="1" applyBorder="1" applyAlignment="1" applyProtection="1">
      <alignment horizontal="center" vertical="center" wrapText="1"/>
    </xf>
    <xf numFmtId="0" fontId="14" fillId="0" borderId="46" xfId="0" applyFont="1" applyBorder="1" applyAlignment="1" applyProtection="1">
      <alignment horizontal="justify" vertical="center" wrapText="1"/>
    </xf>
    <xf numFmtId="0" fontId="14" fillId="0" borderId="47" xfId="0" applyFont="1" applyBorder="1" applyAlignment="1" applyProtection="1">
      <alignment horizontal="justify" vertical="center" wrapText="1"/>
    </xf>
    <xf numFmtId="0" fontId="21" fillId="17" borderId="21" xfId="0" applyFont="1" applyFill="1" applyBorder="1" applyAlignment="1" applyProtection="1">
      <alignment horizontal="left" vertical="top" wrapText="1"/>
    </xf>
    <xf numFmtId="0" fontId="21" fillId="17" borderId="19" xfId="0" applyFont="1" applyFill="1" applyBorder="1" applyAlignment="1" applyProtection="1">
      <alignment horizontal="left" vertical="top" wrapText="1"/>
    </xf>
    <xf numFmtId="0" fontId="21" fillId="17" borderId="21" xfId="0" applyFont="1" applyFill="1" applyBorder="1" applyAlignment="1" applyProtection="1">
      <alignment horizontal="justify" vertical="center" wrapText="1"/>
    </xf>
    <xf numFmtId="0" fontId="21" fillId="17" borderId="19" xfId="0" applyFont="1" applyFill="1" applyBorder="1" applyAlignment="1" applyProtection="1">
      <alignment horizontal="right" vertical="top" wrapText="1"/>
      <protection locked="0"/>
    </xf>
    <xf numFmtId="0" fontId="21" fillId="17" borderId="20" xfId="0" applyFont="1" applyFill="1" applyBorder="1" applyAlignment="1" applyProtection="1">
      <alignment horizontal="right" vertical="top" wrapText="1"/>
      <protection locked="0"/>
    </xf>
    <xf numFmtId="0" fontId="21" fillId="17" borderId="21" xfId="0" applyFont="1" applyFill="1" applyBorder="1" applyAlignment="1" applyProtection="1">
      <alignment horizontal="right" vertical="top" wrapText="1"/>
      <protection locked="0"/>
    </xf>
    <xf numFmtId="0" fontId="7" fillId="17" borderId="21" xfId="0" applyFont="1" applyFill="1" applyBorder="1" applyAlignment="1" applyProtection="1">
      <alignment horizontal="justify" vertical="center" wrapText="1"/>
    </xf>
  </cellXfs>
  <cellStyles count="4">
    <cellStyle name="Hipervínculo 2" xfId="1"/>
    <cellStyle name="Millares" xfId="3" builtinId="3"/>
    <cellStyle name="Moneda 2" xfId="2"/>
    <cellStyle name="Normal" xfId="0" builtinId="0"/>
  </cellStyles>
  <dxfs count="0"/>
  <tableStyles count="0" defaultTableStyle="TableStyleMedium9" defaultPivotStyle="PivotStyleLight16"/>
  <colors>
    <mruColors>
      <color rgb="FFFFE89F"/>
      <color rgb="FFFF7575"/>
      <color rgb="FF70BD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DENTIFIACION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 refreshError="1"/>
      <sheetData sheetId="1" refreshError="1"/>
      <sheetData sheetId="2">
        <row r="2">
          <cell r="A2" t="str">
            <v>01010101-Tocancipá por la calidad de la educación.</v>
          </cell>
          <cell r="B2" t="str">
            <v>01</v>
          </cell>
          <cell r="C2" t="str">
            <v>01010101</v>
          </cell>
          <cell r="D2" t="str">
            <v>Tocancipá por la calidad de la educación.</v>
          </cell>
          <cell r="E2">
            <v>1</v>
          </cell>
        </row>
        <row r="3">
          <cell r="A3" t="str">
            <v>01010102-Mejorando la cobertrua de los programas educativos</v>
          </cell>
          <cell r="B3" t="str">
            <v>02</v>
          </cell>
          <cell r="C3" t="str">
            <v>01010102</v>
          </cell>
          <cell r="D3" t="str">
            <v>Mejorando la cobertrua de los programas educativos</v>
          </cell>
          <cell r="E3">
            <v>1</v>
          </cell>
        </row>
        <row r="4">
          <cell r="A4" t="str">
            <v>01010201-Jóvenes con mayores oportunidades en educación superior.</v>
          </cell>
          <cell r="B4" t="str">
            <v>03</v>
          </cell>
          <cell r="C4" t="str">
            <v>01010201</v>
          </cell>
          <cell r="D4" t="str">
            <v>Jóvenes con mayores oportunidades en educación superior.</v>
          </cell>
          <cell r="E4">
            <v>1</v>
          </cell>
        </row>
        <row r="5">
          <cell r="A5" t="str">
            <v>01010301-Uso de las nuevas tecnologías de la información y la comunicación</v>
          </cell>
          <cell r="B5" t="str">
            <v>04</v>
          </cell>
          <cell r="C5" t="str">
            <v>01010301</v>
          </cell>
          <cell r="D5" t="str">
            <v>Uso de las nuevas tecnologías de la información y la comunicación</v>
          </cell>
          <cell r="E5">
            <v>1</v>
          </cell>
        </row>
        <row r="6">
          <cell r="A6" t="str">
            <v>01010302-Innovación y tecnología; herramientas para el desarrollo.</v>
          </cell>
          <cell r="B6" t="str">
            <v>05</v>
          </cell>
          <cell r="C6" t="str">
            <v>01010302</v>
          </cell>
          <cell r="D6" t="str">
            <v>Innovación y tecnología; herramientas para el desarrollo.</v>
          </cell>
          <cell r="E6">
            <v>1</v>
          </cell>
        </row>
        <row r="7">
          <cell r="A7" t="str">
            <v>01010303-Por la formación integral.</v>
          </cell>
          <cell r="B7" t="str">
            <v>06</v>
          </cell>
          <cell r="C7" t="str">
            <v>01010303</v>
          </cell>
          <cell r="D7" t="str">
            <v>Por la formación integral.</v>
          </cell>
          <cell r="E7">
            <v>1</v>
          </cell>
        </row>
        <row r="8">
          <cell r="A8" t="str">
            <v>01010401-Mejores niveles de inglés.</v>
          </cell>
          <cell r="B8" t="str">
            <v>07</v>
          </cell>
          <cell r="C8" t="str">
            <v>01010401</v>
          </cell>
          <cell r="D8" t="str">
            <v>Mejores niveles de inglés.</v>
          </cell>
          <cell r="E8">
            <v>1</v>
          </cell>
        </row>
        <row r="9">
          <cell r="A9" t="str">
            <v>01010501-Avanzando en la inclusión social.</v>
          </cell>
          <cell r="B9" t="str">
            <v>08</v>
          </cell>
          <cell r="C9" t="str">
            <v>01010501</v>
          </cell>
          <cell r="D9" t="str">
            <v>Avanzando en la inclusión social.</v>
          </cell>
          <cell r="E9">
            <v>1</v>
          </cell>
        </row>
        <row r="10">
          <cell r="A10" t="str">
            <v xml:space="preserve">01020101-Promoción del Aseguramiento. </v>
          </cell>
          <cell r="B10" t="str">
            <v>09</v>
          </cell>
          <cell r="C10" t="str">
            <v>01020101</v>
          </cell>
          <cell r="D10" t="str">
            <v xml:space="preserve">Promoción del Aseguramiento. </v>
          </cell>
          <cell r="E10">
            <v>1</v>
          </cell>
        </row>
        <row r="11">
          <cell r="A11" t="str">
            <v>01020201-Tocancipá saludable.</v>
          </cell>
          <cell r="B11" t="str">
            <v>10</v>
          </cell>
          <cell r="C11" t="str">
            <v>01020201</v>
          </cell>
          <cell r="D11" t="str">
            <v>Tocancipá saludable.</v>
          </cell>
          <cell r="E11">
            <v>1</v>
          </cell>
        </row>
        <row r="12">
          <cell r="A12" t="str">
            <v>01020301-Salud pública con promoción y prevención.</v>
          </cell>
          <cell r="B12" t="str">
            <v>11</v>
          </cell>
          <cell r="C12" t="str">
            <v>01020301</v>
          </cell>
          <cell r="D12" t="str">
            <v>Salud pública con promoción y prevención.</v>
          </cell>
          <cell r="E12">
            <v>1</v>
          </cell>
        </row>
        <row r="13">
          <cell r="A13" t="str">
            <v>01020302-Salud pública con inspección, vigilancia y control.</v>
          </cell>
          <cell r="B13" t="str">
            <v>12</v>
          </cell>
          <cell r="C13" t="str">
            <v>01020302</v>
          </cell>
          <cell r="D13" t="str">
            <v>Salud pública con inspección, vigilancia y control.</v>
          </cell>
          <cell r="E13">
            <v>2</v>
          </cell>
        </row>
        <row r="14">
          <cell r="A14" t="str">
            <v>01030101-Por la reducción de la criminalidad</v>
          </cell>
          <cell r="B14" t="str">
            <v>13</v>
          </cell>
          <cell r="C14" t="str">
            <v>01030101</v>
          </cell>
          <cell r="D14" t="str">
            <v>Por la reducción de la criminalidad</v>
          </cell>
          <cell r="E14">
            <v>2</v>
          </cell>
        </row>
        <row r="15">
          <cell r="A15" t="str">
            <v>01030102-Apuesta por la cultura ciudadana</v>
          </cell>
          <cell r="B15" t="str">
            <v>14</v>
          </cell>
          <cell r="C15" t="str">
            <v>01030102</v>
          </cell>
          <cell r="D15" t="str">
            <v>Apuesta por la cultura ciudadana</v>
          </cell>
          <cell r="E15">
            <v>2</v>
          </cell>
        </row>
        <row r="16">
          <cell r="A16" t="str">
            <v>01030201-Infancia y la adolescencia protegida integralmente</v>
          </cell>
          <cell r="B16" t="str">
            <v>15</v>
          </cell>
          <cell r="C16" t="str">
            <v>01030201</v>
          </cell>
          <cell r="D16" t="str">
            <v>Infancia y la adolescencia protegida integralmente</v>
          </cell>
          <cell r="E16">
            <v>2</v>
          </cell>
        </row>
        <row r="17">
          <cell r="A17" t="str">
            <v>01030301-Gestión del riesgo.</v>
          </cell>
          <cell r="B17" t="str">
            <v>16</v>
          </cell>
          <cell r="C17" t="str">
            <v>01030301</v>
          </cell>
          <cell r="D17" t="str">
            <v>Gestión del riesgo.</v>
          </cell>
          <cell r="E17">
            <v>2</v>
          </cell>
        </row>
        <row r="18">
          <cell r="A18" t="str">
            <v>01040101-Promoción de la cultura.</v>
          </cell>
          <cell r="B18" t="str">
            <v>17</v>
          </cell>
          <cell r="C18" t="str">
            <v>01040101</v>
          </cell>
          <cell r="D18" t="str">
            <v>Promoción de la cultura.</v>
          </cell>
          <cell r="E18">
            <v>2</v>
          </cell>
        </row>
        <row r="19">
          <cell r="A19" t="str">
            <v>01040201-Tocancipá atractivo turístico.</v>
          </cell>
          <cell r="B19" t="str">
            <v>18</v>
          </cell>
          <cell r="C19" t="str">
            <v>01040201</v>
          </cell>
          <cell r="D19" t="str">
            <v>Tocancipá atractivo turístico.</v>
          </cell>
          <cell r="E19">
            <v>2</v>
          </cell>
        </row>
        <row r="20">
          <cell r="A20" t="str">
            <v>01040301-Red de bibliotecas.</v>
          </cell>
          <cell r="B20" t="str">
            <v>19</v>
          </cell>
          <cell r="C20" t="str">
            <v>01040301</v>
          </cell>
          <cell r="D20" t="str">
            <v>Red de bibliotecas.</v>
          </cell>
          <cell r="E20">
            <v>2</v>
          </cell>
        </row>
        <row r="21">
          <cell r="A21" t="str">
            <v>01050101-Fomento del deporte.</v>
          </cell>
          <cell r="B21" t="str">
            <v>20</v>
          </cell>
          <cell r="C21" t="str">
            <v>01050101</v>
          </cell>
          <cell r="D21" t="str">
            <v>Fomento del deporte.</v>
          </cell>
          <cell r="E21">
            <v>2</v>
          </cell>
        </row>
        <row r="22">
          <cell r="A22" t="str">
            <v>01050201-Todos competitivos y todos por nuestros talentos.</v>
          </cell>
          <cell r="B22" t="str">
            <v>21</v>
          </cell>
          <cell r="C22" t="str">
            <v>01050201</v>
          </cell>
          <cell r="D22" t="str">
            <v>Todos competitivos y todos por nuestros talentos.</v>
          </cell>
          <cell r="E22">
            <v>2</v>
          </cell>
        </row>
        <row r="23">
          <cell r="A23" t="str">
            <v>02010101-Alimentación escolar</v>
          </cell>
          <cell r="B23" t="str">
            <v>22</v>
          </cell>
          <cell r="C23" t="str">
            <v>02010101</v>
          </cell>
          <cell r="D23" t="str">
            <v>Alimentación escolar</v>
          </cell>
          <cell r="E23">
            <v>2</v>
          </cell>
        </row>
        <row r="24">
          <cell r="A24" t="str">
            <v>02010102-Seguridad alimentaria y nutricional.</v>
          </cell>
          <cell r="B24" t="str">
            <v>23</v>
          </cell>
          <cell r="C24" t="str">
            <v>02010102</v>
          </cell>
          <cell r="D24" t="str">
            <v>Seguridad alimentaria y nutricional.</v>
          </cell>
          <cell r="E24">
            <v>2</v>
          </cell>
        </row>
        <row r="25">
          <cell r="A25" t="str">
            <v>02010201-Población en condiciones diferenciales.</v>
          </cell>
          <cell r="B25" t="str">
            <v>24</v>
          </cell>
          <cell r="C25" t="str">
            <v>02010201</v>
          </cell>
          <cell r="D25" t="str">
            <v>Población en condiciones diferenciales.</v>
          </cell>
          <cell r="E25">
            <v>3</v>
          </cell>
        </row>
        <row r="26">
          <cell r="A26" t="str">
            <v>02010301-Atención a la niñez, adolescencia, adulto mayor y mujer de Tocancipá.</v>
          </cell>
          <cell r="B26" t="str">
            <v>25</v>
          </cell>
          <cell r="C26" t="str">
            <v>02010301</v>
          </cell>
          <cell r="D26" t="str">
            <v>Atención a la niñez, adolescencia, adulto mayor y mujer de Tocancipá.</v>
          </cell>
          <cell r="E26">
            <v>3</v>
          </cell>
        </row>
        <row r="27">
          <cell r="A27" t="str">
            <v>02010401-Familia núcleo de la sociedad.</v>
          </cell>
          <cell r="B27" t="str">
            <v>26</v>
          </cell>
          <cell r="C27" t="str">
            <v>02010401</v>
          </cell>
          <cell r="D27" t="str">
            <v>Familia núcleo de la sociedad.</v>
          </cell>
          <cell r="E27">
            <v>3</v>
          </cell>
        </row>
        <row r="28">
          <cell r="A28" t="str">
            <v>02010501-Vivienda digna y de calidad.</v>
          </cell>
          <cell r="B28" t="str">
            <v>27</v>
          </cell>
          <cell r="C28" t="str">
            <v>02010501</v>
          </cell>
          <cell r="D28" t="str">
            <v>Vivienda digna y de calidad.</v>
          </cell>
          <cell r="E28">
            <v>3</v>
          </cell>
        </row>
        <row r="29">
          <cell r="A29" t="str">
            <v>03010101-Industrias responsables con lo verde.</v>
          </cell>
          <cell r="B29" t="str">
            <v>28</v>
          </cell>
          <cell r="C29" t="str">
            <v>03010101</v>
          </cell>
          <cell r="D29" t="str">
            <v>Industrias responsables con lo verde.</v>
          </cell>
          <cell r="E29">
            <v>3</v>
          </cell>
        </row>
        <row r="30">
          <cell r="A30" t="str">
            <v>03010201-Recuperación y conservación de nuestros cerros.</v>
          </cell>
          <cell r="B30" t="str">
            <v>29</v>
          </cell>
          <cell r="C30" t="str">
            <v>03010201</v>
          </cell>
          <cell r="D30" t="str">
            <v>Recuperación y conservación de nuestros cerros.</v>
          </cell>
          <cell r="E30">
            <v>3</v>
          </cell>
        </row>
        <row r="31">
          <cell r="A31" t="str">
            <v>03010301-Por el aire que merecemos respirar.</v>
          </cell>
          <cell r="B31" t="str">
            <v>30</v>
          </cell>
          <cell r="C31" t="str">
            <v>03010301</v>
          </cell>
          <cell r="D31" t="str">
            <v>Por el aire que merecemos respirar.</v>
          </cell>
          <cell r="E31">
            <v>3</v>
          </cell>
        </row>
        <row r="32">
          <cell r="A32" t="str">
            <v>03010401-Contaminación visual y auditiva.</v>
          </cell>
          <cell r="B32" t="str">
            <v>31</v>
          </cell>
          <cell r="C32" t="str">
            <v>03010401</v>
          </cell>
          <cell r="D32" t="str">
            <v>Contaminación visual y auditiva.</v>
          </cell>
          <cell r="E32">
            <v>3</v>
          </cell>
        </row>
        <row r="33">
          <cell r="A33" t="str">
            <v>03010501-Manejo y recuperación del sistema hídrico.</v>
          </cell>
          <cell r="B33" t="str">
            <v>32</v>
          </cell>
          <cell r="C33" t="str">
            <v>03010501</v>
          </cell>
          <cell r="D33" t="str">
            <v>Manejo y recuperación del sistema hídrico.</v>
          </cell>
          <cell r="E33">
            <v>3</v>
          </cell>
        </row>
        <row r="34">
          <cell r="A34" t="str">
            <v>03010601-Embellecimiento de Tocancipá.</v>
          </cell>
          <cell r="B34" t="str">
            <v>33</v>
          </cell>
          <cell r="C34" t="str">
            <v>03010601</v>
          </cell>
          <cell r="D34" t="str">
            <v>Embellecimiento de Tocancipá.</v>
          </cell>
          <cell r="E34">
            <v>3</v>
          </cell>
        </row>
        <row r="35">
          <cell r="A35" t="str">
            <v>04010101-Desarrollo y planeamiento municipal.</v>
          </cell>
          <cell r="B35" t="str">
            <v>34</v>
          </cell>
          <cell r="C35" t="str">
            <v>04010101</v>
          </cell>
          <cell r="D35" t="str">
            <v>Desarrollo y planeamiento municipal.</v>
          </cell>
          <cell r="E35">
            <v>3</v>
          </cell>
        </row>
        <row r="36">
          <cell r="A36" t="str">
            <v>04010201-Construcción, adecuación y mantenimiento de la malla vial.</v>
          </cell>
          <cell r="B36" t="str">
            <v>35</v>
          </cell>
          <cell r="C36" t="str">
            <v>04010201</v>
          </cell>
          <cell r="D36" t="str">
            <v>Construcción, adecuación y mantenimiento de la malla vial.</v>
          </cell>
          <cell r="E36">
            <v>4</v>
          </cell>
        </row>
        <row r="37">
          <cell r="A37" t="str">
            <v>04010202-Mejoramiento y ampliación del espacio público.</v>
          </cell>
          <cell r="B37" t="str">
            <v>36</v>
          </cell>
          <cell r="C37" t="str">
            <v>04010202</v>
          </cell>
          <cell r="D37" t="str">
            <v>Mejoramiento y ampliación del espacio público.</v>
          </cell>
          <cell r="E37">
            <v>5</v>
          </cell>
        </row>
        <row r="38">
          <cell r="A38" t="str">
            <v>04010301-Infraestructura al servicio de la comunidad</v>
          </cell>
          <cell r="B38" t="str">
            <v>37</v>
          </cell>
          <cell r="C38" t="str">
            <v>04010301</v>
          </cell>
          <cell r="D38" t="str">
            <v>Infraestructura al servicio de la comunidad</v>
          </cell>
          <cell r="E38">
            <v>5</v>
          </cell>
        </row>
        <row r="39">
          <cell r="A39" t="str">
            <v>04010302-Infraestructura institucional</v>
          </cell>
          <cell r="B39" t="str">
            <v>38</v>
          </cell>
          <cell r="C39" t="str">
            <v>04010302</v>
          </cell>
          <cell r="D39" t="str">
            <v>Infraestructura institucional</v>
          </cell>
          <cell r="E39">
            <v>5</v>
          </cell>
        </row>
        <row r="40">
          <cell r="A40" t="str">
            <v>04010401-Agua potable y saneamiento básico para el municipio.</v>
          </cell>
          <cell r="B40" t="str">
            <v>39</v>
          </cell>
          <cell r="C40" t="str">
            <v>04010401</v>
          </cell>
          <cell r="D40" t="str">
            <v>Agua potable y saneamiento básico para el municipio.</v>
          </cell>
          <cell r="E40">
            <v>6</v>
          </cell>
        </row>
        <row r="41">
          <cell r="A41" t="str">
            <v>04010501-Servicios públicos complementarios para la comunidad_Aseo</v>
          </cell>
          <cell r="B41" t="str">
            <v>40_1</v>
          </cell>
          <cell r="C41" t="str">
            <v>04010501</v>
          </cell>
          <cell r="D41" t="str">
            <v>Servicios públicos complementarios para la comunidad_Aseo</v>
          </cell>
          <cell r="E41">
            <v>6</v>
          </cell>
        </row>
        <row r="42">
          <cell r="A42" t="str">
            <v>04010501-Servicios públicos complementarios para la comunidad_Alumbrado</v>
          </cell>
          <cell r="B42" t="str">
            <v>40_2</v>
          </cell>
          <cell r="C42" t="str">
            <v>04010501</v>
          </cell>
          <cell r="D42" t="str">
            <v>Servicios públicos complementarios para la comunidad_Alumbrado</v>
          </cell>
          <cell r="E42">
            <v>6</v>
          </cell>
        </row>
        <row r="43">
          <cell r="A43" t="str">
            <v>05010101-Tocancipá emprende.</v>
          </cell>
          <cell r="B43" t="str">
            <v>41</v>
          </cell>
          <cell r="C43" t="str">
            <v>05010101</v>
          </cell>
          <cell r="D43" t="str">
            <v>Tocancipá emprende.</v>
          </cell>
          <cell r="E43">
            <v>7</v>
          </cell>
        </row>
        <row r="44">
          <cell r="A44" t="str">
            <v>05010201-Gestión para el desarrollo competitivo.</v>
          </cell>
          <cell r="B44" t="str">
            <v>42</v>
          </cell>
          <cell r="C44" t="str">
            <v>05010201</v>
          </cell>
          <cell r="D44" t="str">
            <v>Gestión para el desarrollo competitivo.</v>
          </cell>
          <cell r="E44">
            <v>7</v>
          </cell>
        </row>
        <row r="45">
          <cell r="A45" t="str">
            <v>05010301-Fortalecimiento de procesos productivos.</v>
          </cell>
          <cell r="B45" t="str">
            <v>43</v>
          </cell>
          <cell r="C45" t="str">
            <v>05010301</v>
          </cell>
          <cell r="D45" t="str">
            <v>Fortalecimiento de procesos productivos.</v>
          </cell>
          <cell r="E45">
            <v>7</v>
          </cell>
        </row>
        <row r="46">
          <cell r="A46" t="str">
            <v>05010302-Incentivos a Productores.</v>
          </cell>
          <cell r="B46" t="str">
            <v>44</v>
          </cell>
          <cell r="C46" t="str">
            <v>05010302</v>
          </cell>
          <cell r="D46" t="str">
            <v>Incentivos a Productores.</v>
          </cell>
          <cell r="E46">
            <v>7</v>
          </cell>
        </row>
        <row r="47">
          <cell r="A47" t="str">
            <v>06010101-Participación y corresponsabilidad social.</v>
          </cell>
          <cell r="B47" t="str">
            <v>45</v>
          </cell>
          <cell r="C47" t="str">
            <v>06010101</v>
          </cell>
          <cell r="D47" t="str">
            <v>Participación y corresponsabilidad social.</v>
          </cell>
          <cell r="E47">
            <v>7</v>
          </cell>
        </row>
        <row r="48">
          <cell r="A48" t="str">
            <v>06010201-Fortalecimiento fiscal.</v>
          </cell>
          <cell r="B48" t="str">
            <v>46</v>
          </cell>
          <cell r="C48" t="str">
            <v>06010201</v>
          </cell>
          <cell r="D48" t="str">
            <v>Fortalecimiento fiscal.</v>
          </cell>
          <cell r="E48">
            <v>7</v>
          </cell>
        </row>
        <row r="49">
          <cell r="A49" t="str">
            <v>06010301-Desarrollo institucional.</v>
          </cell>
          <cell r="B49" t="str">
            <v>47</v>
          </cell>
          <cell r="C49" t="str">
            <v>06010301</v>
          </cell>
          <cell r="D49" t="str">
            <v>Desarrollo institucional.</v>
          </cell>
          <cell r="E49">
            <v>7</v>
          </cell>
        </row>
        <row r="50">
          <cell r="A50" t="str">
            <v>06010401-Participación activa de las juntas de acción comunal.</v>
          </cell>
          <cell r="B50" t="str">
            <v>48</v>
          </cell>
          <cell r="C50" t="str">
            <v>06010401</v>
          </cell>
          <cell r="D50" t="str">
            <v>Participación activa de las juntas de acción comunal.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AP311"/>
  <sheetViews>
    <sheetView tabSelected="1" zoomScaleNormal="100" workbookViewId="0">
      <pane ySplit="4" topLeftCell="A5" activePane="bottomLeft" state="frozen"/>
      <selection pane="bottomLeft" sqref="A1:W1"/>
    </sheetView>
  </sheetViews>
  <sheetFormatPr baseColWidth="10" defaultRowHeight="15" x14ac:dyDescent="0.2"/>
  <cols>
    <col min="1" max="1" width="29" style="6" customWidth="1"/>
    <col min="2" max="2" width="43.140625" style="6" customWidth="1"/>
    <col min="3" max="3" width="43.7109375" style="6" customWidth="1"/>
    <col min="4" max="4" width="32.28515625" style="6" customWidth="1"/>
    <col min="5" max="5" width="16" style="6" customWidth="1"/>
    <col min="6" max="6" width="47" style="120" customWidth="1"/>
    <col min="7" max="7" width="9.7109375" style="6" customWidth="1"/>
    <col min="8" max="8" width="9" style="6" customWidth="1"/>
    <col min="9" max="9" width="9.42578125" style="6" customWidth="1"/>
    <col min="10" max="10" width="26.7109375" style="6" customWidth="1"/>
    <col min="11" max="11" width="25.5703125" style="6" customWidth="1"/>
    <col min="12" max="12" width="20.7109375" style="6" customWidth="1"/>
    <col min="13" max="13" width="23.85546875" style="6" customWidth="1"/>
    <col min="14" max="14" width="16.28515625" style="6" customWidth="1"/>
    <col min="15" max="15" width="13.7109375" style="6" customWidth="1"/>
    <col min="16" max="16" width="16" style="6" customWidth="1"/>
    <col min="17" max="17" width="21.42578125" style="6" customWidth="1"/>
    <col min="18" max="18" width="24.5703125" style="6" customWidth="1"/>
    <col min="19" max="19" width="21.140625" style="6" customWidth="1"/>
    <col min="20" max="20" width="27.7109375" style="6" customWidth="1"/>
    <col min="21" max="21" width="23.5703125" style="6" customWidth="1"/>
    <col min="22" max="22" width="12.5703125" style="6" customWidth="1"/>
    <col min="23" max="23" width="11.7109375" style="6" customWidth="1"/>
    <col min="24" max="24" width="28" style="6" customWidth="1"/>
    <col min="25" max="25" width="24.140625" style="6" bestFit="1" customWidth="1"/>
    <col min="26" max="26" width="23.5703125" style="120" customWidth="1"/>
    <col min="27" max="27" width="36.7109375" style="6" customWidth="1"/>
    <col min="28" max="28" width="15.28515625" style="6" customWidth="1"/>
    <col min="29" max="29" width="23.140625" style="6" customWidth="1"/>
    <col min="30" max="30" width="17.5703125" style="6" bestFit="1" customWidth="1"/>
    <col min="31" max="31" width="53.85546875" style="6" customWidth="1"/>
    <col min="32" max="36" width="11.42578125" style="6"/>
    <col min="37" max="37" width="12.7109375" style="6" customWidth="1"/>
    <col min="38" max="40" width="11.42578125" style="6"/>
    <col min="41" max="41" width="13" style="6" customWidth="1"/>
    <col min="42" max="42" width="17.7109375" style="6" customWidth="1"/>
    <col min="43" max="16384" width="11.42578125" style="6"/>
  </cols>
  <sheetData>
    <row r="1" spans="1:42" x14ac:dyDescent="0.2">
      <c r="A1" s="145" t="s">
        <v>248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</row>
    <row r="2" spans="1:42" ht="18.75" thickBot="1" x14ac:dyDescent="0.3">
      <c r="A2" s="146" t="s">
        <v>249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</row>
    <row r="3" spans="1:42" s="49" customFormat="1" ht="39" customHeight="1" x14ac:dyDescent="0.25">
      <c r="A3" s="152" t="s">
        <v>238</v>
      </c>
      <c r="B3" s="153"/>
      <c r="C3" s="153"/>
      <c r="D3" s="153"/>
      <c r="E3" s="154" t="s">
        <v>330</v>
      </c>
      <c r="F3" s="155"/>
      <c r="G3" s="149" t="s">
        <v>242</v>
      </c>
      <c r="H3" s="149"/>
      <c r="I3" s="149"/>
      <c r="J3" s="150" t="s">
        <v>247</v>
      </c>
      <c r="K3" s="150"/>
      <c r="L3" s="151" t="s">
        <v>244</v>
      </c>
      <c r="M3" s="151"/>
      <c r="N3" s="151"/>
      <c r="O3" s="151"/>
      <c r="P3" s="151"/>
      <c r="Q3" s="151"/>
      <c r="R3" s="151"/>
      <c r="S3" s="151"/>
      <c r="T3" s="151"/>
      <c r="U3" s="151"/>
      <c r="V3" s="147" t="s">
        <v>250</v>
      </c>
      <c r="W3" s="148"/>
      <c r="X3" s="156" t="s">
        <v>438</v>
      </c>
      <c r="Y3" s="156" t="s">
        <v>439</v>
      </c>
      <c r="Z3" s="158" t="s">
        <v>444</v>
      </c>
      <c r="AA3" s="156" t="s">
        <v>436</v>
      </c>
      <c r="AB3" s="141" t="s">
        <v>498</v>
      </c>
      <c r="AC3" s="143" t="s">
        <v>499</v>
      </c>
      <c r="AD3" s="143" t="s">
        <v>500</v>
      </c>
      <c r="AE3" s="143" t="s">
        <v>501</v>
      </c>
      <c r="AF3" s="140" t="s">
        <v>502</v>
      </c>
      <c r="AG3" s="140"/>
      <c r="AH3" s="140" t="s">
        <v>503</v>
      </c>
      <c r="AI3" s="140"/>
      <c r="AJ3" s="140"/>
      <c r="AK3" s="140"/>
      <c r="AL3" s="140"/>
      <c r="AM3" s="140"/>
      <c r="AN3" s="136" t="s">
        <v>504</v>
      </c>
      <c r="AO3" s="136" t="s">
        <v>505</v>
      </c>
      <c r="AP3" s="138" t="s">
        <v>506</v>
      </c>
    </row>
    <row r="4" spans="1:42" s="49" customFormat="1" ht="63" customHeight="1" x14ac:dyDescent="0.25">
      <c r="A4" s="70" t="s">
        <v>90</v>
      </c>
      <c r="B4" s="71" t="s">
        <v>0</v>
      </c>
      <c r="C4" s="71" t="s">
        <v>1</v>
      </c>
      <c r="D4" s="85" t="s">
        <v>91</v>
      </c>
      <c r="E4" s="78" t="s">
        <v>269</v>
      </c>
      <c r="F4" s="135" t="s">
        <v>243</v>
      </c>
      <c r="G4" s="81" t="s">
        <v>239</v>
      </c>
      <c r="H4" s="82" t="s">
        <v>240</v>
      </c>
      <c r="I4" s="83" t="s">
        <v>241</v>
      </c>
      <c r="J4" s="72" t="s">
        <v>343</v>
      </c>
      <c r="K4" s="84" t="s">
        <v>103</v>
      </c>
      <c r="L4" s="86" t="s">
        <v>152</v>
      </c>
      <c r="M4" s="87" t="s">
        <v>101</v>
      </c>
      <c r="N4" s="87" t="s">
        <v>93</v>
      </c>
      <c r="O4" s="87" t="s">
        <v>94</v>
      </c>
      <c r="P4" s="87" t="s">
        <v>95</v>
      </c>
      <c r="Q4" s="87" t="s">
        <v>96</v>
      </c>
      <c r="R4" s="87" t="s">
        <v>97</v>
      </c>
      <c r="S4" s="87" t="s">
        <v>98</v>
      </c>
      <c r="T4" s="73" t="s">
        <v>99</v>
      </c>
      <c r="U4" s="88" t="s">
        <v>153</v>
      </c>
      <c r="V4" s="74" t="s">
        <v>251</v>
      </c>
      <c r="W4" s="111" t="s">
        <v>252</v>
      </c>
      <c r="X4" s="157"/>
      <c r="Y4" s="157"/>
      <c r="Z4" s="159"/>
      <c r="AA4" s="157"/>
      <c r="AB4" s="142"/>
      <c r="AC4" s="144"/>
      <c r="AD4" s="144"/>
      <c r="AE4" s="144"/>
      <c r="AF4" s="121" t="s">
        <v>507</v>
      </c>
      <c r="AG4" s="121" t="s">
        <v>508</v>
      </c>
      <c r="AH4" s="121" t="s">
        <v>509</v>
      </c>
      <c r="AI4" s="121" t="s">
        <v>510</v>
      </c>
      <c r="AJ4" s="121" t="s">
        <v>496</v>
      </c>
      <c r="AK4" s="121" t="s">
        <v>497</v>
      </c>
      <c r="AL4" s="121" t="s">
        <v>511</v>
      </c>
      <c r="AM4" s="121" t="s">
        <v>512</v>
      </c>
      <c r="AN4" s="137"/>
      <c r="AO4" s="137"/>
      <c r="AP4" s="139"/>
    </row>
    <row r="5" spans="1:42" s="48" customFormat="1" ht="63.75" x14ac:dyDescent="0.25">
      <c r="A5" s="59" t="str">
        <f>VLOOKUP(D5,$A$175:$G$224,2,0)</f>
        <v>0401-Tocancipá sostenible y sustentable:  Municipio proyectado y planificado a largo plazo</v>
      </c>
      <c r="B5" s="51" t="str">
        <f>VLOOKUP(D5,$A$175:$G$224,4,0)</f>
        <v>040102-Espacios que se entrelazan y entornos para soñar</v>
      </c>
      <c r="C5" s="52" t="str">
        <f>VLOOKUP(D5,$A$175:$G$224,5,0)</f>
        <v>Desarrollar y recuperar espacios de turismo ecológico y paisajismo en el municipio de Tocancipá.</v>
      </c>
      <c r="D5" s="53" t="s">
        <v>70</v>
      </c>
      <c r="E5" s="50" t="s">
        <v>289</v>
      </c>
      <c r="F5" s="128" t="s">
        <v>253</v>
      </c>
      <c r="G5" s="54">
        <v>26</v>
      </c>
      <c r="H5" s="55" t="s">
        <v>339</v>
      </c>
      <c r="I5" s="56">
        <v>2012</v>
      </c>
      <c r="J5" s="57" t="str">
        <f>VLOOKUP(K5,$N$138:$O$155,2,0)</f>
        <v>GUILLERMO LEON GUALTEROS ROCHA</v>
      </c>
      <c r="K5" s="58" t="s">
        <v>136</v>
      </c>
      <c r="L5" s="50" t="s">
        <v>245</v>
      </c>
      <c r="M5" s="51" t="s">
        <v>245</v>
      </c>
      <c r="N5" s="51" t="s">
        <v>245</v>
      </c>
      <c r="O5" s="51" t="s">
        <v>245</v>
      </c>
      <c r="P5" s="51" t="s">
        <v>245</v>
      </c>
      <c r="Q5" s="51" t="s">
        <v>245</v>
      </c>
      <c r="R5" s="51" t="s">
        <v>245</v>
      </c>
      <c r="S5" s="51" t="s">
        <v>246</v>
      </c>
      <c r="T5" s="52" t="s">
        <v>100</v>
      </c>
      <c r="U5" s="53" t="s">
        <v>245</v>
      </c>
      <c r="V5" s="75"/>
      <c r="W5" s="112"/>
      <c r="X5" s="116">
        <v>48924322670</v>
      </c>
      <c r="Y5" s="114" t="s">
        <v>440</v>
      </c>
      <c r="Z5" s="133"/>
      <c r="AA5" s="114"/>
      <c r="AB5" s="126" t="str">
        <f>VLOOKUP(D5,[1]Hoja3!$A$2:$E$50,2,0)</f>
        <v>35</v>
      </c>
      <c r="AC5" s="122"/>
      <c r="AD5" s="122"/>
      <c r="AE5" s="122" t="str">
        <f>+CONCATENATE("Proyecto: ",D5,";"," Nombre Ficha EBI: ",F5,"; ","Código SSEPI: ",E5,".")</f>
        <v>Proyecto: 04010201-Construcción, adecuación y mantenimiento de la malla vial.; Nombre Ficha EBI: CONTRUCCION ADECUACION Y MANTENIMIENTO DE LA MALLA VIAL DEL MUNICIPIO DE TOCANCIPA; Código SSEPI: 2012-25817-0020.</v>
      </c>
      <c r="AF5" s="124"/>
      <c r="AG5" s="124"/>
      <c r="AH5" s="122"/>
      <c r="AI5" s="122"/>
      <c r="AJ5" s="122">
        <f>VLOOKUP(D5,[1]Hoja3!$A$2:$E$50,5,0)</f>
        <v>4</v>
      </c>
      <c r="AK5" s="122"/>
      <c r="AL5" s="122"/>
      <c r="AM5" s="122"/>
      <c r="AN5" s="122"/>
      <c r="AO5" s="122"/>
      <c r="AP5" s="118"/>
    </row>
    <row r="6" spans="1:42" s="48" customFormat="1" ht="63.75" x14ac:dyDescent="0.25">
      <c r="A6" s="59" t="str">
        <f t="shared" ref="A6:A130" si="0">VLOOKUP(D6,$A$175:$G$224,2,0)</f>
        <v>0401-Tocancipá sostenible y sustentable:  Municipio proyectado y planificado a largo plazo</v>
      </c>
      <c r="B6" s="51" t="str">
        <f t="shared" ref="B6:B130" si="1">VLOOKUP(D6,$A$175:$G$224,4,0)</f>
        <v>040105-Mejoramiento otros servicios públicos</v>
      </c>
      <c r="C6" s="52" t="str">
        <f t="shared" ref="C6:C130" si="2">VLOOKUP(D6,$A$175:$G$224,5,0)</f>
        <v>Ampliar el aprovechamiento de los residuos sólidos del municipio de Tocancipá.</v>
      </c>
      <c r="D6" s="53" t="s">
        <v>363</v>
      </c>
      <c r="E6" s="50" t="s">
        <v>290</v>
      </c>
      <c r="F6" s="128" t="s">
        <v>254</v>
      </c>
      <c r="G6" s="54">
        <v>26</v>
      </c>
      <c r="H6" s="55" t="s">
        <v>339</v>
      </c>
      <c r="I6" s="56">
        <v>2012</v>
      </c>
      <c r="J6" s="57" t="str">
        <f t="shared" ref="J6:J130" si="3">VLOOKUP(K6,$N$138:$O$155,2,0)</f>
        <v>GUILLERMO LEON GUALTEROS ROCHA</v>
      </c>
      <c r="K6" s="58" t="s">
        <v>136</v>
      </c>
      <c r="L6" s="50" t="s">
        <v>245</v>
      </c>
      <c r="M6" s="51" t="s">
        <v>245</v>
      </c>
      <c r="N6" s="51" t="s">
        <v>245</v>
      </c>
      <c r="O6" s="51" t="s">
        <v>245</v>
      </c>
      <c r="P6" s="51" t="s">
        <v>245</v>
      </c>
      <c r="Q6" s="51" t="s">
        <v>245</v>
      </c>
      <c r="R6" s="51" t="s">
        <v>245</v>
      </c>
      <c r="S6" s="51" t="s">
        <v>245</v>
      </c>
      <c r="T6" s="52" t="s">
        <v>100</v>
      </c>
      <c r="U6" s="53" t="s">
        <v>245</v>
      </c>
      <c r="V6" s="75"/>
      <c r="W6" s="112"/>
      <c r="X6" s="116">
        <v>1856000000</v>
      </c>
      <c r="Y6" s="114" t="s">
        <v>440</v>
      </c>
      <c r="Z6" s="133"/>
      <c r="AA6" s="114"/>
      <c r="AB6" s="126" t="str">
        <f>VLOOKUP(D6,[1]Hoja3!$A$2:$E$50,2,0)</f>
        <v>40_2</v>
      </c>
      <c r="AC6" s="122"/>
      <c r="AD6" s="122"/>
      <c r="AE6" s="122" t="str">
        <f t="shared" ref="AE6:AE51" si="4">+CONCATENATE("Proyecto: ",D6,";"," Nombre Ficha EBI: ",F6,"; ","Código SSEPI: ",E6,".")</f>
        <v>Proyecto: 04010501-Servicios públicos complementarios para la comunidad_Alumbrado; Nombre Ficha EBI: SERVICIOS PUBLICOS COMPLEMENTARIOS PARA LA COMUNIDAD EN EL MUNICIPIO DE TOCANCIPA; Código SSEPI: 2012-25817-0021.</v>
      </c>
      <c r="AF6" s="124"/>
      <c r="AG6" s="124"/>
      <c r="AH6" s="122"/>
      <c r="AI6" s="122"/>
      <c r="AJ6" s="122">
        <f>VLOOKUP(D6,[1]Hoja3!$A$2:$E$50,5,0)</f>
        <v>6</v>
      </c>
      <c r="AK6" s="122"/>
      <c r="AL6" s="122"/>
      <c r="AM6" s="122"/>
      <c r="AN6" s="122"/>
      <c r="AO6" s="122"/>
      <c r="AP6" s="118"/>
    </row>
    <row r="7" spans="1:42" s="48" customFormat="1" ht="51" x14ac:dyDescent="0.25">
      <c r="A7" s="59" t="str">
        <f t="shared" si="0"/>
        <v>0401-Tocancipá sostenible y sustentable:  Municipio proyectado y planificado a largo plazo</v>
      </c>
      <c r="B7" s="51" t="str">
        <f t="shared" si="1"/>
        <v>040102-Espacios que se entrelazan y entornos para soñar</v>
      </c>
      <c r="C7" s="52" t="str">
        <f t="shared" si="2"/>
        <v>Desarrollar y recuperar espacios de turismo ecológico y paisajismo en el municipio de Tocancipá.</v>
      </c>
      <c r="D7" s="160" t="s">
        <v>72</v>
      </c>
      <c r="E7" s="161" t="s">
        <v>291</v>
      </c>
      <c r="F7" s="162" t="s">
        <v>370</v>
      </c>
      <c r="G7" s="54">
        <v>26</v>
      </c>
      <c r="H7" s="55" t="s">
        <v>339</v>
      </c>
      <c r="I7" s="56">
        <v>2012</v>
      </c>
      <c r="J7" s="57" t="str">
        <f t="shared" si="3"/>
        <v>GUILLERMO LEON GUALTEROS ROCHA</v>
      </c>
      <c r="K7" s="58" t="s">
        <v>136</v>
      </c>
      <c r="L7" s="50" t="s">
        <v>245</v>
      </c>
      <c r="M7" s="51" t="s">
        <v>245</v>
      </c>
      <c r="N7" s="51" t="s">
        <v>245</v>
      </c>
      <c r="O7" s="51" t="s">
        <v>245</v>
      </c>
      <c r="P7" s="51" t="s">
        <v>245</v>
      </c>
      <c r="Q7" s="51" t="s">
        <v>245</v>
      </c>
      <c r="R7" s="51" t="s">
        <v>245</v>
      </c>
      <c r="S7" s="51" t="s">
        <v>245</v>
      </c>
      <c r="T7" s="52" t="s">
        <v>100</v>
      </c>
      <c r="U7" s="53" t="s">
        <v>245</v>
      </c>
      <c r="V7" s="75"/>
      <c r="W7" s="112"/>
      <c r="X7" s="116">
        <v>9181677326.666666</v>
      </c>
      <c r="Y7" s="114" t="s">
        <v>440</v>
      </c>
      <c r="Z7" s="133"/>
      <c r="AA7" s="114"/>
      <c r="AB7" s="126" t="str">
        <f>VLOOKUP(D7,[1]Hoja3!$A$2:$E$50,2,0)</f>
        <v>36</v>
      </c>
      <c r="AC7" s="122"/>
      <c r="AD7" s="122"/>
      <c r="AE7" s="122" t="str">
        <f t="shared" si="4"/>
        <v>Proyecto: 04010202-Mejoramiento y ampliación del espacio público.; Nombre Ficha EBI: MEJORAMIENTO Y AMPLIACION DEL ESPACIO PUBLICO DEL MUNICIPIO DE TOCANCIPÁ; Código SSEPI: 2012-25817-0022.</v>
      </c>
      <c r="AF7" s="124"/>
      <c r="AG7" s="124"/>
      <c r="AH7" s="122"/>
      <c r="AI7" s="122"/>
      <c r="AJ7" s="122">
        <f>VLOOKUP(D7,[1]Hoja3!$A$2:$E$50,5,0)</f>
        <v>5</v>
      </c>
      <c r="AK7" s="122"/>
      <c r="AL7" s="122"/>
      <c r="AM7" s="122"/>
      <c r="AN7" s="122"/>
      <c r="AO7" s="122"/>
      <c r="AP7" s="118"/>
    </row>
    <row r="8" spans="1:42" s="48" customFormat="1" ht="76.5" x14ac:dyDescent="0.25">
      <c r="A8" s="59" t="str">
        <f t="shared" si="0"/>
        <v>0501-Por una Tocancipá Productiva y Competitiva</v>
      </c>
      <c r="B8" s="51" t="str">
        <f t="shared" si="1"/>
        <v>050103-Comerciantes trabajando en conjunto y campesino pujante y participativo</v>
      </c>
      <c r="C8" s="52" t="str">
        <f t="shared" si="2"/>
        <v>Fortalecer el campo, apoyar al productor agropecuario, la agroindustria y al comerciante.</v>
      </c>
      <c r="D8" s="160" t="s">
        <v>81</v>
      </c>
      <c r="E8" s="161" t="s">
        <v>271</v>
      </c>
      <c r="F8" s="162" t="s">
        <v>368</v>
      </c>
      <c r="G8" s="54">
        <v>2</v>
      </c>
      <c r="H8" s="55" t="s">
        <v>338</v>
      </c>
      <c r="I8" s="56">
        <v>2012</v>
      </c>
      <c r="J8" s="57" t="str">
        <f t="shared" si="3"/>
        <v>FRANCISCO RODRIGUEZ SANTOS</v>
      </c>
      <c r="K8" s="58" t="s">
        <v>119</v>
      </c>
      <c r="L8" s="50" t="s">
        <v>245</v>
      </c>
      <c r="M8" s="51" t="s">
        <v>245</v>
      </c>
      <c r="N8" s="51" t="s">
        <v>245</v>
      </c>
      <c r="O8" s="51" t="s">
        <v>245</v>
      </c>
      <c r="P8" s="51" t="s">
        <v>245</v>
      </c>
      <c r="Q8" s="51" t="s">
        <v>245</v>
      </c>
      <c r="R8" s="51" t="s">
        <v>245</v>
      </c>
      <c r="S8" s="51" t="s">
        <v>245</v>
      </c>
      <c r="T8" s="52" t="s">
        <v>100</v>
      </c>
      <c r="U8" s="53" t="s">
        <v>245</v>
      </c>
      <c r="V8" s="75"/>
      <c r="W8" s="112"/>
      <c r="X8" s="116">
        <v>908000000</v>
      </c>
      <c r="Y8" s="114" t="s">
        <v>440</v>
      </c>
      <c r="Z8" s="133"/>
      <c r="AA8" s="114"/>
      <c r="AB8" s="126" t="str">
        <f>VLOOKUP(D8,[1]Hoja3!$A$2:$E$50,2,0)</f>
        <v>43</v>
      </c>
      <c r="AC8" s="122"/>
      <c r="AD8" s="122"/>
      <c r="AE8" s="122" t="str">
        <f t="shared" si="4"/>
        <v>Proyecto: 05010301-Fortalecimiento de procesos productivos.; Nombre Ficha EBI: FORTALECIMIENTO DE LOS PROCESOS PRODUCTIVOS AGROPECUARIOS DEL MUNICIPIO CON BIOTECNOLOGIAS DE PUNTA EN EL MUNICIPIO DE TOCANCIPA-DEPARTAMENTO DE CUNDINAMARCA; Código SSEPI: 2012-25817-0002.</v>
      </c>
      <c r="AF8" s="124"/>
      <c r="AG8" s="124"/>
      <c r="AH8" s="122"/>
      <c r="AI8" s="122"/>
      <c r="AJ8" s="122">
        <f>VLOOKUP(D8,[1]Hoja3!$A$2:$E$50,5,0)</f>
        <v>7</v>
      </c>
      <c r="AK8" s="122"/>
      <c r="AL8" s="122"/>
      <c r="AM8" s="122"/>
      <c r="AN8" s="122"/>
      <c r="AO8" s="122"/>
      <c r="AP8" s="118"/>
    </row>
    <row r="9" spans="1:42" s="48" customFormat="1" ht="63.75" x14ac:dyDescent="0.25">
      <c r="A9" s="59" t="str">
        <f t="shared" si="0"/>
        <v>0105-Desarrollo armónico e integral del ser humano por medio del deporte</v>
      </c>
      <c r="B9" s="51" t="str">
        <f t="shared" si="1"/>
        <v>010501-Fomento del deporte</v>
      </c>
      <c r="C9" s="52" t="str">
        <f t="shared" si="2"/>
        <v>Incrementar la cultura deportiva a través, del fortalecimiento de las escuelas de formación.</v>
      </c>
      <c r="D9" s="160" t="s">
        <v>41</v>
      </c>
      <c r="E9" s="161" t="s">
        <v>272</v>
      </c>
      <c r="F9" s="162" t="s">
        <v>255</v>
      </c>
      <c r="G9" s="54">
        <v>2</v>
      </c>
      <c r="H9" s="55" t="s">
        <v>338</v>
      </c>
      <c r="I9" s="56">
        <v>2012</v>
      </c>
      <c r="J9" s="57" t="str">
        <f t="shared" si="3"/>
        <v>EDWIN ALFONSO VARGAS FORERO</v>
      </c>
      <c r="K9" s="58" t="s">
        <v>147</v>
      </c>
      <c r="L9" s="50" t="s">
        <v>245</v>
      </c>
      <c r="M9" s="51" t="s">
        <v>245</v>
      </c>
      <c r="N9" s="51" t="s">
        <v>245</v>
      </c>
      <c r="O9" s="51" t="s">
        <v>245</v>
      </c>
      <c r="P9" s="51" t="s">
        <v>245</v>
      </c>
      <c r="Q9" s="51" t="s">
        <v>245</v>
      </c>
      <c r="R9" s="51" t="s">
        <v>245</v>
      </c>
      <c r="S9" s="51" t="s">
        <v>245</v>
      </c>
      <c r="T9" s="52" t="s">
        <v>100</v>
      </c>
      <c r="U9" s="53" t="s">
        <v>245</v>
      </c>
      <c r="V9" s="75"/>
      <c r="W9" s="112"/>
      <c r="X9" s="116">
        <v>3500000000</v>
      </c>
      <c r="Y9" s="114" t="s">
        <v>440</v>
      </c>
      <c r="Z9" s="133"/>
      <c r="AA9" s="114"/>
      <c r="AB9" s="126" t="str">
        <f>VLOOKUP(D9,[1]Hoja3!$A$2:$E$50,2,0)</f>
        <v>20</v>
      </c>
      <c r="AC9" s="122"/>
      <c r="AD9" s="122"/>
      <c r="AE9" s="122" t="str">
        <f t="shared" si="4"/>
        <v>Proyecto: 01050101-Fomento del deporte.; Nombre Ficha EBI: FORTALECIMIENTO DE LAS ESCUELAS DE FORMACION DEPORTIVA. EN EL MUNICIPIO DE TOCANCIPA DEPARTAMENTO DE CUNDINAMARCA; Código SSEPI: 2012-25817-0003.</v>
      </c>
      <c r="AF9" s="124"/>
      <c r="AG9" s="124"/>
      <c r="AH9" s="122"/>
      <c r="AI9" s="122"/>
      <c r="AJ9" s="122">
        <f>VLOOKUP(D9,[1]Hoja3!$A$2:$E$50,5,0)</f>
        <v>2</v>
      </c>
      <c r="AK9" s="122"/>
      <c r="AL9" s="122"/>
      <c r="AM9" s="122"/>
      <c r="AN9" s="122"/>
      <c r="AO9" s="122"/>
      <c r="AP9" s="118"/>
    </row>
    <row r="10" spans="1:42" s="48" customFormat="1" ht="63.75" x14ac:dyDescent="0.25">
      <c r="A10" s="59" t="str">
        <f t="shared" si="0"/>
        <v>0401-Tocancipá sostenible y sustentable:  Municipio proyectado y planificado a largo plazo</v>
      </c>
      <c r="B10" s="51" t="str">
        <f t="shared" si="1"/>
        <v>040103-Equipamiento para todos</v>
      </c>
      <c r="C10" s="52" t="str">
        <f t="shared" si="2"/>
        <v>Mejorar y mantener la infraestructura pública municipal, representada en edificios públicos, Instituciones educativas, escenarios deportivos, salones comunales y parques.</v>
      </c>
      <c r="D10" s="160" t="s">
        <v>74</v>
      </c>
      <c r="E10" s="161" t="s">
        <v>284</v>
      </c>
      <c r="F10" s="166" t="s">
        <v>378</v>
      </c>
      <c r="G10" s="54">
        <v>10</v>
      </c>
      <c r="H10" s="55" t="s">
        <v>339</v>
      </c>
      <c r="I10" s="56">
        <v>2012</v>
      </c>
      <c r="J10" s="57" t="str">
        <f t="shared" si="3"/>
        <v>GUILLERMO LEON GUALTEROS ROCHA</v>
      </c>
      <c r="K10" s="58" t="s">
        <v>136</v>
      </c>
      <c r="L10" s="50" t="s">
        <v>245</v>
      </c>
      <c r="M10" s="51" t="s">
        <v>245</v>
      </c>
      <c r="N10" s="51" t="s">
        <v>245</v>
      </c>
      <c r="O10" s="51" t="s">
        <v>245</v>
      </c>
      <c r="P10" s="51" t="s">
        <v>245</v>
      </c>
      <c r="Q10" s="51" t="s">
        <v>245</v>
      </c>
      <c r="R10" s="51" t="s">
        <v>245</v>
      </c>
      <c r="S10" s="51" t="s">
        <v>245</v>
      </c>
      <c r="T10" s="52" t="s">
        <v>100</v>
      </c>
      <c r="U10" s="53" t="s">
        <v>245</v>
      </c>
      <c r="V10" s="75"/>
      <c r="W10" s="112"/>
      <c r="X10" s="116">
        <v>54739999966.499985</v>
      </c>
      <c r="Y10" s="114" t="s">
        <v>440</v>
      </c>
      <c r="Z10" s="133"/>
      <c r="AA10" s="114"/>
      <c r="AB10" s="126" t="str">
        <f>VLOOKUP(D10,[1]Hoja3!$A$2:$E$50,2,0)</f>
        <v>37</v>
      </c>
      <c r="AC10" s="122"/>
      <c r="AD10" s="122"/>
      <c r="AE10" s="122" t="str">
        <f t="shared" si="4"/>
        <v>Proyecto: 04010301-Infraestructura al servicio de la comunidad; Nombre Ficha EBI: CONTRUCCIÓN INFRAESTRUCTURA AL SERVICIO DE LA COMUNIDAD DEL MUNICIPIO DE TOCANCIPÁ; Código SSEPI: 2012-25817-0015.</v>
      </c>
      <c r="AF10" s="124"/>
      <c r="AG10" s="124"/>
      <c r="AH10" s="122"/>
      <c r="AI10" s="122"/>
      <c r="AJ10" s="122">
        <f>VLOOKUP(D10,[1]Hoja3!$A$2:$E$50,5,0)</f>
        <v>5</v>
      </c>
      <c r="AK10" s="122"/>
      <c r="AL10" s="122"/>
      <c r="AM10" s="122"/>
      <c r="AN10" s="122"/>
      <c r="AO10" s="122"/>
      <c r="AP10" s="118"/>
    </row>
    <row r="11" spans="1:42" s="48" customFormat="1" ht="76.5" x14ac:dyDescent="0.25">
      <c r="A11" s="59" t="str">
        <f t="shared" si="0"/>
        <v>0105-Desarrollo armónico e integral del ser humano por medio del deporte</v>
      </c>
      <c r="B11" s="51" t="str">
        <f t="shared" si="1"/>
        <v>010502-Todos Competitivos y todos por nuestros talentos</v>
      </c>
      <c r="C11" s="52" t="str">
        <f t="shared" si="2"/>
        <v>Fomentar programas de formación deportiva, actividades recreativas y físico-saludables como garantía de derechos para la población de Tocancipá.</v>
      </c>
      <c r="D11" s="53" t="s">
        <v>43</v>
      </c>
      <c r="E11" s="50" t="s">
        <v>273</v>
      </c>
      <c r="F11" s="128" t="s">
        <v>256</v>
      </c>
      <c r="G11" s="54">
        <v>2</v>
      </c>
      <c r="H11" s="55" t="s">
        <v>338</v>
      </c>
      <c r="I11" s="56">
        <v>2012</v>
      </c>
      <c r="J11" s="57" t="str">
        <f t="shared" si="3"/>
        <v>EDWIN ALFONSO VARGAS FORERO</v>
      </c>
      <c r="K11" s="58" t="s">
        <v>147</v>
      </c>
      <c r="L11" s="50" t="s">
        <v>245</v>
      </c>
      <c r="M11" s="51" t="s">
        <v>245</v>
      </c>
      <c r="N11" s="51" t="s">
        <v>245</v>
      </c>
      <c r="O11" s="51" t="s">
        <v>245</v>
      </c>
      <c r="P11" s="51" t="s">
        <v>245</v>
      </c>
      <c r="Q11" s="51" t="s">
        <v>245</v>
      </c>
      <c r="R11" s="51" t="s">
        <v>245</v>
      </c>
      <c r="S11" s="51" t="s">
        <v>245</v>
      </c>
      <c r="T11" s="52" t="s">
        <v>100</v>
      </c>
      <c r="U11" s="53" t="s">
        <v>245</v>
      </c>
      <c r="V11" s="75"/>
      <c r="W11" s="112"/>
      <c r="X11" s="116">
        <v>3950000000</v>
      </c>
      <c r="Y11" s="114" t="s">
        <v>440</v>
      </c>
      <c r="Z11" s="133"/>
      <c r="AA11" s="114"/>
      <c r="AB11" s="126" t="str">
        <f>VLOOKUP(D11,[1]Hoja3!$A$2:$E$50,2,0)</f>
        <v>21</v>
      </c>
      <c r="AC11" s="122"/>
      <c r="AD11" s="122"/>
      <c r="AE11" s="122" t="str">
        <f t="shared" si="4"/>
        <v>Proyecto: 01050201-Todos competitivos y todos por nuestros talentos.; Nombre Ficha EBI: IMPLEMENTACION DE PROGRAMA DE ALTO RENDIMINETO Y PROMOCION DEL DEPORTE Y LA RECREACION, COMO UN ESTILO DE VIDA. EN EL MUNICIPIO DE TOCANCIPA-DEPARTAMENTO CUNDINAMARCA; Código SSEPI: 2012-25817-0004.</v>
      </c>
      <c r="AF11" s="124"/>
      <c r="AG11" s="124"/>
      <c r="AH11" s="122"/>
      <c r="AI11" s="122"/>
      <c r="AJ11" s="122">
        <f>VLOOKUP(D11,[1]Hoja3!$A$2:$E$50,5,0)</f>
        <v>2</v>
      </c>
      <c r="AK11" s="122"/>
      <c r="AL11" s="122"/>
      <c r="AM11" s="122"/>
      <c r="AN11" s="122"/>
      <c r="AO11" s="122"/>
      <c r="AP11" s="118"/>
    </row>
    <row r="12" spans="1:42" s="48" customFormat="1" ht="51" x14ac:dyDescent="0.25">
      <c r="A12" s="59" t="str">
        <f t="shared" si="0"/>
        <v>0401-Tocancipá sostenible y sustentable:  Municipio proyectado y planificado a largo plazo</v>
      </c>
      <c r="B12" s="51" t="str">
        <f t="shared" si="1"/>
        <v>040104-Entorno sostenible / Agua potable y saneamiento básico</v>
      </c>
      <c r="C12" s="52" t="str">
        <f t="shared" si="2"/>
        <v>Optimizar el servicio de acueducto y alcantarillado en el municipio de Tocancipá.</v>
      </c>
      <c r="D12" s="160" t="s">
        <v>78</v>
      </c>
      <c r="E12" s="161" t="s">
        <v>277</v>
      </c>
      <c r="F12" s="162" t="s">
        <v>371</v>
      </c>
      <c r="G12" s="54">
        <v>3</v>
      </c>
      <c r="H12" s="55" t="s">
        <v>338</v>
      </c>
      <c r="I12" s="56">
        <v>2012</v>
      </c>
      <c r="J12" s="57" t="str">
        <f t="shared" si="3"/>
        <v>JORGE ANDRES PORRAS VARGAS</v>
      </c>
      <c r="K12" s="58" t="s">
        <v>150</v>
      </c>
      <c r="L12" s="50" t="s">
        <v>245</v>
      </c>
      <c r="M12" s="51" t="s">
        <v>245</v>
      </c>
      <c r="N12" s="51" t="s">
        <v>245</v>
      </c>
      <c r="O12" s="51" t="s">
        <v>245</v>
      </c>
      <c r="P12" s="51" t="s">
        <v>245</v>
      </c>
      <c r="Q12" s="51" t="s">
        <v>245</v>
      </c>
      <c r="R12" s="51" t="s">
        <v>245</v>
      </c>
      <c r="S12" s="51" t="s">
        <v>245</v>
      </c>
      <c r="T12" s="52" t="s">
        <v>100</v>
      </c>
      <c r="U12" s="53" t="s">
        <v>245</v>
      </c>
      <c r="V12" s="75"/>
      <c r="W12" s="112"/>
      <c r="X12" s="116">
        <v>98061000003</v>
      </c>
      <c r="Y12" s="114" t="s">
        <v>440</v>
      </c>
      <c r="Z12" s="133"/>
      <c r="AA12" s="114"/>
      <c r="AB12" s="126" t="str">
        <f>VLOOKUP(D12,[1]Hoja3!$A$2:$E$50,2,0)</f>
        <v>39</v>
      </c>
      <c r="AC12" s="122"/>
      <c r="AD12" s="122"/>
      <c r="AE12" s="122" t="str">
        <f t="shared" si="4"/>
        <v>Proyecto: 04010401-Agua potable y saneamiento básico para el municipio.; Nombre Ficha EBI: SANEAMIENTO BASICO Y AGUA POTABLE MUNICIPIO DE TOCANCIPÁ; Código SSEPI: 2012-25817-0008.</v>
      </c>
      <c r="AF12" s="124"/>
      <c r="AG12" s="124"/>
      <c r="AH12" s="122"/>
      <c r="AI12" s="122"/>
      <c r="AJ12" s="122">
        <f>VLOOKUP(D12,[1]Hoja3!$A$2:$E$50,5,0)</f>
        <v>6</v>
      </c>
      <c r="AK12" s="122"/>
      <c r="AL12" s="122"/>
      <c r="AM12" s="122"/>
      <c r="AN12" s="122"/>
      <c r="AO12" s="122"/>
      <c r="AP12" s="118"/>
    </row>
    <row r="13" spans="1:42" s="48" customFormat="1" ht="63.75" x14ac:dyDescent="0.25">
      <c r="A13" s="59" t="str">
        <f t="shared" si="0"/>
        <v>0104-Nuevos Vientos Culturales y Turísticos</v>
      </c>
      <c r="B13" s="51" t="str">
        <f t="shared" si="1"/>
        <v>010401-Difusión de la Cultu ra y formación de Artistas</v>
      </c>
      <c r="C13" s="52" t="str">
        <f t="shared" si="2"/>
        <v>Promover la cultura de Tocancipá. (mediante la Institucionalización de la escuela de artes, participación en eventos artísticos y culturales y la formulación del plan decenal de cultura del municipio de Tocancipá).</v>
      </c>
      <c r="D13" s="160" t="s">
        <v>35</v>
      </c>
      <c r="E13" s="161" t="s">
        <v>270</v>
      </c>
      <c r="F13" s="162" t="s">
        <v>374</v>
      </c>
      <c r="G13" s="54">
        <v>1</v>
      </c>
      <c r="H13" s="55" t="s">
        <v>338</v>
      </c>
      <c r="I13" s="56">
        <v>2012</v>
      </c>
      <c r="J13" s="57" t="str">
        <f t="shared" si="3"/>
        <v>GERMAN HERNANDEZ CASTRO</v>
      </c>
      <c r="K13" s="58" t="s">
        <v>142</v>
      </c>
      <c r="L13" s="50" t="s">
        <v>245</v>
      </c>
      <c r="M13" s="51" t="s">
        <v>245</v>
      </c>
      <c r="N13" s="51" t="s">
        <v>245</v>
      </c>
      <c r="O13" s="51" t="s">
        <v>245</v>
      </c>
      <c r="P13" s="51" t="s">
        <v>245</v>
      </c>
      <c r="Q13" s="51" t="s">
        <v>245</v>
      </c>
      <c r="R13" s="51" t="s">
        <v>245</v>
      </c>
      <c r="S13" s="51" t="s">
        <v>245</v>
      </c>
      <c r="T13" s="52" t="s">
        <v>100</v>
      </c>
      <c r="U13" s="53" t="s">
        <v>245</v>
      </c>
      <c r="V13" s="75"/>
      <c r="W13" s="112"/>
      <c r="X13" s="116">
        <v>17005010000</v>
      </c>
      <c r="Y13" s="114" t="s">
        <v>440</v>
      </c>
      <c r="Z13" s="133"/>
      <c r="AA13" s="114"/>
      <c r="AB13" s="126" t="str">
        <f>VLOOKUP(D13,[1]Hoja3!$A$2:$E$50,2,0)</f>
        <v>17</v>
      </c>
      <c r="AC13" s="122"/>
      <c r="AD13" s="122"/>
      <c r="AE13" s="122" t="str">
        <f t="shared" si="4"/>
        <v>Proyecto: 01040101-Promoción de la cultura.; Nombre Ficha EBI: APROVECHAMIENTO Y PROMOCIÓN DE LA CULTURA MUNICIPIO DE TOCANCIPÁ DEPARTAMENTO DE CUNDINMARCA COLOMBIA; Código SSEPI: 2012-25817-0001.</v>
      </c>
      <c r="AF13" s="124"/>
      <c r="AG13" s="124"/>
      <c r="AH13" s="122"/>
      <c r="AI13" s="122"/>
      <c r="AJ13" s="122">
        <f>VLOOKUP(D13,[1]Hoja3!$A$2:$E$50,5,0)</f>
        <v>2</v>
      </c>
      <c r="AK13" s="122"/>
      <c r="AL13" s="122"/>
      <c r="AM13" s="122"/>
      <c r="AN13" s="122"/>
      <c r="AO13" s="122"/>
      <c r="AP13" s="118"/>
    </row>
    <row r="14" spans="1:42" s="48" customFormat="1" ht="51" x14ac:dyDescent="0.25">
      <c r="A14" s="59" t="str">
        <f t="shared" si="0"/>
        <v>0101-Camino para la construcción de un ciudadano participativo, productivo y competitivo</v>
      </c>
      <c r="B14" s="51" t="str">
        <f t="shared" si="1"/>
        <v>010101-Calidad, eficiencia y cobertura educativa</v>
      </c>
      <c r="C14" s="52" t="str">
        <f t="shared" si="2"/>
        <v>Garantizar el acceso a la educación con calidad en el servicio.</v>
      </c>
      <c r="D14" s="53" t="s">
        <v>4</v>
      </c>
      <c r="E14" s="50" t="s">
        <v>292</v>
      </c>
      <c r="F14" s="128" t="s">
        <v>257</v>
      </c>
      <c r="G14" s="54">
        <v>26</v>
      </c>
      <c r="H14" s="55" t="s">
        <v>339</v>
      </c>
      <c r="I14" s="56">
        <v>2012</v>
      </c>
      <c r="J14" s="57" t="str">
        <f t="shared" si="3"/>
        <v>CARLOS ENRIQUE DELGADO RUEDA</v>
      </c>
      <c r="K14" s="58" t="s">
        <v>133</v>
      </c>
      <c r="L14" s="50" t="s">
        <v>245</v>
      </c>
      <c r="M14" s="51" t="s">
        <v>245</v>
      </c>
      <c r="N14" s="51" t="s">
        <v>245</v>
      </c>
      <c r="O14" s="51" t="s">
        <v>245</v>
      </c>
      <c r="P14" s="51" t="s">
        <v>245</v>
      </c>
      <c r="Q14" s="51" t="s">
        <v>245</v>
      </c>
      <c r="R14" s="51" t="s">
        <v>245</v>
      </c>
      <c r="S14" s="51" t="s">
        <v>245</v>
      </c>
      <c r="T14" s="52" t="s">
        <v>100</v>
      </c>
      <c r="U14" s="53" t="s">
        <v>245</v>
      </c>
      <c r="V14" s="75"/>
      <c r="W14" s="112"/>
      <c r="X14" s="116">
        <v>3202864000</v>
      </c>
      <c r="Y14" s="114" t="s">
        <v>440</v>
      </c>
      <c r="Z14" s="133"/>
      <c r="AA14" s="114"/>
      <c r="AB14" s="126" t="str">
        <f>VLOOKUP(D14,[1]Hoja3!$A$2:$E$50,2,0)</f>
        <v>01</v>
      </c>
      <c r="AC14" s="122"/>
      <c r="AD14" s="122"/>
      <c r="AE14" s="122" t="str">
        <f t="shared" si="4"/>
        <v>Proyecto: 01010101-Tocancipá por la calidad de la educación.; Nombre Ficha EBI: IMPLEMENTACION DE UN MODELO EDUCATIVO INNOVADOR EN EL MUNICIPIO DE TOCANCIPA; Código SSEPI: 2012-25817-0023.</v>
      </c>
      <c r="AF14" s="124"/>
      <c r="AG14" s="124"/>
      <c r="AH14" s="122"/>
      <c r="AI14" s="122"/>
      <c r="AJ14" s="122">
        <f>VLOOKUP(D14,[1]Hoja3!$A$2:$E$50,5,0)</f>
        <v>1</v>
      </c>
      <c r="AK14" s="122"/>
      <c r="AL14" s="122"/>
      <c r="AM14" s="122"/>
      <c r="AN14" s="122"/>
      <c r="AO14" s="122"/>
      <c r="AP14" s="118"/>
    </row>
    <row r="15" spans="1:42" s="48" customFormat="1" ht="76.5" x14ac:dyDescent="0.25">
      <c r="A15" s="59" t="str">
        <f t="shared" si="0"/>
        <v>0101-Camino para la construcción de un ciudadano participativo, productivo y competitivo</v>
      </c>
      <c r="B15" s="51" t="str">
        <f t="shared" si="1"/>
        <v>010103-Apoyo al sistema educativo para una formación integral (con innovación e investigación científica)</v>
      </c>
      <c r="C15" s="52" t="str">
        <f t="shared" si="2"/>
        <v>Promocionar la formación integral acorde con las necesidades del municipio.</v>
      </c>
      <c r="D15" s="53" t="s">
        <v>10</v>
      </c>
      <c r="E15" s="50" t="s">
        <v>278</v>
      </c>
      <c r="F15" s="128" t="s">
        <v>258</v>
      </c>
      <c r="G15" s="54">
        <v>3</v>
      </c>
      <c r="H15" s="55" t="s">
        <v>338</v>
      </c>
      <c r="I15" s="56">
        <v>2012</v>
      </c>
      <c r="J15" s="57" t="str">
        <f t="shared" si="3"/>
        <v>CARLOS ENRIQUE DELGADO RUEDA</v>
      </c>
      <c r="K15" s="58" t="s">
        <v>133</v>
      </c>
      <c r="L15" s="50" t="s">
        <v>245</v>
      </c>
      <c r="M15" s="51" t="s">
        <v>245</v>
      </c>
      <c r="N15" s="51" t="s">
        <v>245</v>
      </c>
      <c r="O15" s="51" t="s">
        <v>245</v>
      </c>
      <c r="P15" s="51" t="s">
        <v>245</v>
      </c>
      <c r="Q15" s="51" t="s">
        <v>245</v>
      </c>
      <c r="R15" s="51" t="s">
        <v>245</v>
      </c>
      <c r="S15" s="51" t="s">
        <v>245</v>
      </c>
      <c r="T15" s="52" t="s">
        <v>100</v>
      </c>
      <c r="U15" s="53" t="s">
        <v>245</v>
      </c>
      <c r="V15" s="75"/>
      <c r="W15" s="112"/>
      <c r="X15" s="116">
        <v>5566000000</v>
      </c>
      <c r="Y15" s="114" t="s">
        <v>440</v>
      </c>
      <c r="Z15" s="133"/>
      <c r="AA15" s="114"/>
      <c r="AB15" s="126" t="str">
        <f>VLOOKUP(D15,[1]Hoja3!$A$2:$E$50,2,0)</f>
        <v>04</v>
      </c>
      <c r="AC15" s="122"/>
      <c r="AD15" s="122"/>
      <c r="AE15" s="122" t="str">
        <f t="shared" si="4"/>
        <v>Proyecto: 01010301-Uso de las nuevas tecnologías de la información y la comunicación; Nombre Ficha EBI: APLICACIÓN DEL USO DE LAS NUEVAS TECNOLOGIAS DE LA INFORMACION Y LAS COMUNICACIONES EN EL MUNICIPIO DE TOCANCIPA; Código SSEPI: 2012-25817-0009.</v>
      </c>
      <c r="AF15" s="124"/>
      <c r="AG15" s="124"/>
      <c r="AH15" s="122"/>
      <c r="AI15" s="122"/>
      <c r="AJ15" s="122">
        <f>VLOOKUP(D15,[1]Hoja3!$A$2:$E$50,5,0)</f>
        <v>1</v>
      </c>
      <c r="AK15" s="122"/>
      <c r="AL15" s="122"/>
      <c r="AM15" s="122"/>
      <c r="AN15" s="122"/>
      <c r="AO15" s="122"/>
      <c r="AP15" s="118"/>
    </row>
    <row r="16" spans="1:42" s="48" customFormat="1" ht="76.5" x14ac:dyDescent="0.25">
      <c r="A16" s="59" t="str">
        <f t="shared" si="0"/>
        <v>0101-Camino para la construcción de un ciudadano participativo, productivo y competitivo</v>
      </c>
      <c r="B16" s="51" t="str">
        <f t="shared" si="1"/>
        <v>010103-Apoyo al sistema educativo para una formación integral (con innovación e investigación científica)</v>
      </c>
      <c r="C16" s="52" t="str">
        <f t="shared" si="2"/>
        <v>Promocionar la formación integral acorde con las necesidades del municipio.</v>
      </c>
      <c r="D16" s="53" t="s">
        <v>12</v>
      </c>
      <c r="E16" s="50" t="s">
        <v>293</v>
      </c>
      <c r="F16" s="128" t="s">
        <v>259</v>
      </c>
      <c r="G16" s="54">
        <v>26</v>
      </c>
      <c r="H16" s="55" t="s">
        <v>339</v>
      </c>
      <c r="I16" s="56">
        <v>2012</v>
      </c>
      <c r="J16" s="57" t="str">
        <f t="shared" si="3"/>
        <v>CARLOS ENRIQUE DELGADO RUEDA</v>
      </c>
      <c r="K16" s="58" t="s">
        <v>133</v>
      </c>
      <c r="L16" s="50" t="s">
        <v>245</v>
      </c>
      <c r="M16" s="51" t="s">
        <v>245</v>
      </c>
      <c r="N16" s="51" t="s">
        <v>245</v>
      </c>
      <c r="O16" s="51" t="s">
        <v>245</v>
      </c>
      <c r="P16" s="51" t="s">
        <v>245</v>
      </c>
      <c r="Q16" s="51" t="s">
        <v>245</v>
      </c>
      <c r="R16" s="51" t="s">
        <v>245</v>
      </c>
      <c r="S16" s="51" t="s">
        <v>245</v>
      </c>
      <c r="T16" s="52" t="s">
        <v>100</v>
      </c>
      <c r="U16" s="53" t="s">
        <v>245</v>
      </c>
      <c r="V16" s="75" t="s">
        <v>260</v>
      </c>
      <c r="W16" s="112"/>
      <c r="X16" s="116">
        <v>4634000000</v>
      </c>
      <c r="Y16" s="114" t="s">
        <v>440</v>
      </c>
      <c r="Z16" s="133"/>
      <c r="AA16" s="114"/>
      <c r="AB16" s="126" t="str">
        <f>VLOOKUP(D16,[1]Hoja3!$A$2:$E$50,2,0)</f>
        <v>05</v>
      </c>
      <c r="AC16" s="122"/>
      <c r="AD16" s="122"/>
      <c r="AE16" s="122" t="str">
        <f t="shared" si="4"/>
        <v>Proyecto: 01010302-Innovación y tecnología; herramientas para el desarrollo.; Nombre Ficha EBI: IMPLEMENTACION DE LA INNOVACION Y LA TECNOLOGIA COMO HERRAMIENTAS PARA EL DESARROLLO EN EL MUNICIPIO DE TOCANCIPA; Código SSEPI: 2012-25817-0024.</v>
      </c>
      <c r="AF16" s="124"/>
      <c r="AG16" s="124"/>
      <c r="AH16" s="122"/>
      <c r="AI16" s="122"/>
      <c r="AJ16" s="122">
        <f>VLOOKUP(D16,[1]Hoja3!$A$2:$E$50,5,0)</f>
        <v>1</v>
      </c>
      <c r="AK16" s="122"/>
      <c r="AL16" s="122"/>
      <c r="AM16" s="122"/>
      <c r="AN16" s="122"/>
      <c r="AO16" s="122"/>
      <c r="AP16" s="118"/>
    </row>
    <row r="17" spans="1:42" s="48" customFormat="1" ht="89.25" x14ac:dyDescent="0.25">
      <c r="A17" s="59" t="str">
        <f t="shared" si="0"/>
        <v>0501-Por una Tocancipá Productiva y Competitiva</v>
      </c>
      <c r="B17" s="51" t="str">
        <f t="shared" si="1"/>
        <v>050103-Comerciantes trabajando en conjunto y campesino pujante y participativo</v>
      </c>
      <c r="C17" s="52" t="str">
        <f t="shared" si="2"/>
        <v>Fortalecer el campo, apoyar al productor agropecuario, la agroindustria y al comerciante.</v>
      </c>
      <c r="D17" s="53" t="s">
        <v>82</v>
      </c>
      <c r="E17" s="50" t="s">
        <v>274</v>
      </c>
      <c r="F17" s="128" t="s">
        <v>261</v>
      </c>
      <c r="G17" s="54">
        <v>2</v>
      </c>
      <c r="H17" s="55" t="s">
        <v>338</v>
      </c>
      <c r="I17" s="56">
        <v>2012</v>
      </c>
      <c r="J17" s="57" t="str">
        <f t="shared" si="3"/>
        <v>FRANCISCO RODRIGUEZ SANTOS</v>
      </c>
      <c r="K17" s="58" t="s">
        <v>119</v>
      </c>
      <c r="L17" s="50" t="s">
        <v>245</v>
      </c>
      <c r="M17" s="51" t="s">
        <v>245</v>
      </c>
      <c r="N17" s="51" t="s">
        <v>245</v>
      </c>
      <c r="O17" s="51" t="s">
        <v>245</v>
      </c>
      <c r="P17" s="51" t="s">
        <v>245</v>
      </c>
      <c r="Q17" s="51" t="s">
        <v>245</v>
      </c>
      <c r="R17" s="51" t="s">
        <v>245</v>
      </c>
      <c r="S17" s="51" t="s">
        <v>245</v>
      </c>
      <c r="T17" s="52" t="s">
        <v>100</v>
      </c>
      <c r="U17" s="53" t="s">
        <v>245</v>
      </c>
      <c r="V17" s="75"/>
      <c r="W17" s="112"/>
      <c r="X17" s="116">
        <v>1346000000</v>
      </c>
      <c r="Y17" s="114" t="s">
        <v>440</v>
      </c>
      <c r="Z17" s="133"/>
      <c r="AA17" s="114"/>
      <c r="AB17" s="126" t="str">
        <f>VLOOKUP(D17,[1]Hoja3!$A$2:$E$50,2,0)</f>
        <v>44</v>
      </c>
      <c r="AC17" s="122"/>
      <c r="AD17" s="122"/>
      <c r="AE17" s="122" t="str">
        <f t="shared" si="4"/>
        <v>Proyecto: 05010302-Incentivos a Productores.; Nombre Ficha EBI: ASISTENCIA PARA REALIZAR LA ENTREGA DE INCENTIVOS Y ACTIVIDADES AL PRODUCTOR AGROPECUARIO PARA MEJORAR RENTABILIDAD DE SISTEMAS PRODUCTIVOS AGROPECUARIOS EN EL MUNICIPIO DE TOCANCIPA; Código SSEPI: 2012-25817-0005.</v>
      </c>
      <c r="AF17" s="124"/>
      <c r="AG17" s="124"/>
      <c r="AH17" s="122"/>
      <c r="AI17" s="122"/>
      <c r="AJ17" s="122">
        <f>VLOOKUP(D17,[1]Hoja3!$A$2:$E$50,5,0)</f>
        <v>7</v>
      </c>
      <c r="AK17" s="122"/>
      <c r="AL17" s="122"/>
      <c r="AM17" s="122"/>
      <c r="AN17" s="122"/>
      <c r="AO17" s="122"/>
      <c r="AP17" s="118"/>
    </row>
    <row r="18" spans="1:42" s="48" customFormat="1" ht="51" x14ac:dyDescent="0.25">
      <c r="A18" s="59" t="str">
        <f t="shared" si="0"/>
        <v>0101-Camino para la construcción de un ciudadano participativo, productivo y competitivo</v>
      </c>
      <c r="B18" s="51" t="str">
        <f t="shared" si="1"/>
        <v>010104-Segunda lengua.</v>
      </c>
      <c r="C18" s="52" t="str">
        <f t="shared" si="2"/>
        <v>Fortalecer procesos de bilingüismo en la educación básica, secundaria y media.</v>
      </c>
      <c r="D18" s="53" t="s">
        <v>15</v>
      </c>
      <c r="E18" s="50" t="s">
        <v>294</v>
      </c>
      <c r="F18" s="128" t="s">
        <v>262</v>
      </c>
      <c r="G18" s="54">
        <v>26</v>
      </c>
      <c r="H18" s="55" t="s">
        <v>339</v>
      </c>
      <c r="I18" s="56">
        <v>2012</v>
      </c>
      <c r="J18" s="57" t="str">
        <f t="shared" si="3"/>
        <v>CARLOS ENRIQUE DELGADO RUEDA</v>
      </c>
      <c r="K18" s="58" t="s">
        <v>133</v>
      </c>
      <c r="L18" s="50" t="s">
        <v>245</v>
      </c>
      <c r="M18" s="51" t="s">
        <v>245</v>
      </c>
      <c r="N18" s="51" t="s">
        <v>245</v>
      </c>
      <c r="O18" s="51" t="s">
        <v>245</v>
      </c>
      <c r="P18" s="51" t="s">
        <v>245</v>
      </c>
      <c r="Q18" s="51" t="s">
        <v>245</v>
      </c>
      <c r="R18" s="51" t="s">
        <v>245</v>
      </c>
      <c r="S18" s="51" t="s">
        <v>245</v>
      </c>
      <c r="T18" s="52" t="s">
        <v>100</v>
      </c>
      <c r="U18" s="53" t="s">
        <v>245</v>
      </c>
      <c r="V18" s="75"/>
      <c r="W18" s="112"/>
      <c r="X18" s="116">
        <v>149430000</v>
      </c>
      <c r="Y18" s="114" t="s">
        <v>440</v>
      </c>
      <c r="Z18" s="133"/>
      <c r="AA18" s="114"/>
      <c r="AB18" s="126" t="str">
        <f>VLOOKUP(D18,[1]Hoja3!$A$2:$E$50,2,0)</f>
        <v>07</v>
      </c>
      <c r="AC18" s="122"/>
      <c r="AD18" s="122"/>
      <c r="AE18" s="122" t="str">
        <f t="shared" si="4"/>
        <v>Proyecto: 01010401-Mejores niveles de inglés.; Nombre Ficha EBI: MEJORAMIENTO DE LOS NIVELES DE INGLES EN LA COMUNIDAD INTERESADA DEL MUNICIPIO DE TOCANCIPA; Código SSEPI: 2012-25817-0025.</v>
      </c>
      <c r="AF18" s="124"/>
      <c r="AG18" s="124"/>
      <c r="AH18" s="122"/>
      <c r="AI18" s="122"/>
      <c r="AJ18" s="122">
        <f>VLOOKUP(D18,[1]Hoja3!$A$2:$E$50,5,0)</f>
        <v>1</v>
      </c>
      <c r="AK18" s="122"/>
      <c r="AL18" s="122"/>
      <c r="AM18" s="122"/>
      <c r="AN18" s="122"/>
      <c r="AO18" s="122"/>
      <c r="AP18" s="118"/>
    </row>
    <row r="19" spans="1:42" s="48" customFormat="1" ht="51" x14ac:dyDescent="0.25">
      <c r="A19" s="59" t="str">
        <f t="shared" si="0"/>
        <v>0501-Por una Tocancipá Productiva y Competitiva</v>
      </c>
      <c r="B19" s="51" t="str">
        <f t="shared" si="1"/>
        <v>050101-Emprendimiento, alianzas para el progreso y empleo para el futuro.</v>
      </c>
      <c r="C19" s="52" t="str">
        <f t="shared" si="2"/>
        <v>Generar empleo, acceso al mundo del trabajo y alianzas para el progreso y fortalecimiento empresarial y crecimiento económico del municipio.</v>
      </c>
      <c r="D19" s="53" t="s">
        <v>79</v>
      </c>
      <c r="E19" s="50" t="s">
        <v>275</v>
      </c>
      <c r="F19" s="128" t="s">
        <v>263</v>
      </c>
      <c r="G19" s="54">
        <v>2</v>
      </c>
      <c r="H19" s="55" t="s">
        <v>338</v>
      </c>
      <c r="I19" s="56">
        <v>2012</v>
      </c>
      <c r="J19" s="57" t="str">
        <f t="shared" si="3"/>
        <v>FRANCISCO RODRIGUEZ SANTOS</v>
      </c>
      <c r="K19" s="58" t="s">
        <v>119</v>
      </c>
      <c r="L19" s="50" t="s">
        <v>245</v>
      </c>
      <c r="M19" s="51" t="s">
        <v>245</v>
      </c>
      <c r="N19" s="51" t="s">
        <v>245</v>
      </c>
      <c r="O19" s="51" t="s">
        <v>245</v>
      </c>
      <c r="P19" s="51" t="s">
        <v>245</v>
      </c>
      <c r="Q19" s="51" t="s">
        <v>245</v>
      </c>
      <c r="R19" s="51" t="s">
        <v>2</v>
      </c>
      <c r="S19" s="51" t="s">
        <v>245</v>
      </c>
      <c r="T19" s="52" t="s">
        <v>100</v>
      </c>
      <c r="U19" s="53" t="s">
        <v>245</v>
      </c>
      <c r="V19" s="75"/>
      <c r="W19" s="112"/>
      <c r="X19" s="116">
        <v>572000000</v>
      </c>
      <c r="Y19" s="114" t="s">
        <v>440</v>
      </c>
      <c r="Z19" s="133"/>
      <c r="AA19" s="114"/>
      <c r="AB19" s="126" t="str">
        <f>VLOOKUP(D19,[1]Hoja3!$A$2:$E$50,2,0)</f>
        <v>41</v>
      </c>
      <c r="AC19" s="122"/>
      <c r="AD19" s="122"/>
      <c r="AE19" s="122" t="str">
        <f t="shared" si="4"/>
        <v>Proyecto: 05010101-Tocancipá emprende.; Nombre Ficha EBI: IMPLEMENTACIÓN TOCANCIPA EMPRENDE  MUNICIPIO DE TOCANCIPA - DEPARTAMENTO DE CUNDINAMARCA; Código SSEPI: 2012-25817-0006.</v>
      </c>
      <c r="AF19" s="124"/>
      <c r="AG19" s="124"/>
      <c r="AH19" s="122"/>
      <c r="AI19" s="122"/>
      <c r="AJ19" s="122">
        <f>VLOOKUP(D19,[1]Hoja3!$A$2:$E$50,5,0)</f>
        <v>7</v>
      </c>
      <c r="AK19" s="122"/>
      <c r="AL19" s="122"/>
      <c r="AM19" s="122"/>
      <c r="AN19" s="122"/>
      <c r="AO19" s="122"/>
      <c r="AP19" s="118"/>
    </row>
    <row r="20" spans="1:42" s="48" customFormat="1" ht="63.75" x14ac:dyDescent="0.25">
      <c r="A20" s="59" t="str">
        <f t="shared" si="0"/>
        <v>0601-Transparencia y participación ciudadana:  eje de una gestión pública eficiente</v>
      </c>
      <c r="B20" s="51" t="str">
        <f t="shared" si="1"/>
        <v>060101-Tocancipá participativa con control y corresponsabilidad social.</v>
      </c>
      <c r="C20" s="52" t="str">
        <f t="shared" si="2"/>
        <v>Fortalecer el control social como responsabilidad de todos.</v>
      </c>
      <c r="D20" s="53" t="s">
        <v>83</v>
      </c>
      <c r="E20" s="50" t="s">
        <v>288</v>
      </c>
      <c r="F20" s="128" t="s">
        <v>264</v>
      </c>
      <c r="G20" s="54">
        <v>24</v>
      </c>
      <c r="H20" s="55" t="s">
        <v>339</v>
      </c>
      <c r="I20" s="56">
        <v>2012</v>
      </c>
      <c r="J20" s="57" t="str">
        <f t="shared" si="3"/>
        <v>MARCELA JAUREGUI CONTRERAS</v>
      </c>
      <c r="K20" s="58" t="s">
        <v>145</v>
      </c>
      <c r="L20" s="50" t="s">
        <v>245</v>
      </c>
      <c r="M20" s="51" t="s">
        <v>245</v>
      </c>
      <c r="N20" s="51" t="s">
        <v>245</v>
      </c>
      <c r="O20" s="51" t="s">
        <v>245</v>
      </c>
      <c r="P20" s="51" t="s">
        <v>245</v>
      </c>
      <c r="Q20" s="51" t="s">
        <v>245</v>
      </c>
      <c r="R20" s="51" t="s">
        <v>245</v>
      </c>
      <c r="S20" s="51" t="s">
        <v>245</v>
      </c>
      <c r="T20" s="52" t="s">
        <v>100</v>
      </c>
      <c r="U20" s="53" t="s">
        <v>245</v>
      </c>
      <c r="V20" s="75"/>
      <c r="W20" s="112"/>
      <c r="X20" s="116">
        <v>528000000</v>
      </c>
      <c r="Y20" s="114" t="s">
        <v>440</v>
      </c>
      <c r="Z20" s="133"/>
      <c r="AA20" s="114"/>
      <c r="AB20" s="126" t="str">
        <f>VLOOKUP(D20,[1]Hoja3!$A$2:$E$50,2,0)</f>
        <v>45</v>
      </c>
      <c r="AC20" s="122"/>
      <c r="AD20" s="122"/>
      <c r="AE20" s="122" t="str">
        <f t="shared" si="4"/>
        <v>Proyecto: 06010101-Participación y corresponsabilidad social.; Nombre Ficha EBI: IMPLEMENTACION DE LA PARTICIPACION Y CORRESPONSABILIDAD SOCIAL EN EL MUNICIPIO DE TOCANCIPA CUNDINAMARCA; Código SSEPI: 2012-25817-0019.</v>
      </c>
      <c r="AF20" s="124"/>
      <c r="AG20" s="124"/>
      <c r="AH20" s="122"/>
      <c r="AI20" s="122"/>
      <c r="AJ20" s="122">
        <f>VLOOKUP(D20,[1]Hoja3!$A$2:$E$50,5,0)</f>
        <v>7</v>
      </c>
      <c r="AK20" s="122"/>
      <c r="AL20" s="122"/>
      <c r="AM20" s="122"/>
      <c r="AN20" s="122"/>
      <c r="AO20" s="122"/>
      <c r="AP20" s="118"/>
    </row>
    <row r="21" spans="1:42" s="48" customFormat="1" ht="76.5" x14ac:dyDescent="0.25">
      <c r="A21" s="59" t="str">
        <f t="shared" si="0"/>
        <v>0201-Inclusión Social, Politicamente responsables y con corresponsabilidad de todos los actores</v>
      </c>
      <c r="B21" s="51" t="str">
        <f t="shared" si="1"/>
        <v>020102-Población discapacitada</v>
      </c>
      <c r="C21" s="52" t="str">
        <f t="shared" si="2"/>
        <v>Mejorar la calidad de vida de la población en condiciones diferenciales.</v>
      </c>
      <c r="D21" s="160" t="s">
        <v>48</v>
      </c>
      <c r="E21" s="161" t="s">
        <v>286</v>
      </c>
      <c r="F21" s="162" t="s">
        <v>373</v>
      </c>
      <c r="G21" s="54">
        <v>19</v>
      </c>
      <c r="H21" s="55" t="s">
        <v>339</v>
      </c>
      <c r="I21" s="56">
        <v>2012</v>
      </c>
      <c r="J21" s="57" t="str">
        <f t="shared" si="3"/>
        <v>DINA LUZ SANCHEZ ARDILA</v>
      </c>
      <c r="K21" s="58" t="s">
        <v>122</v>
      </c>
      <c r="L21" s="50" t="s">
        <v>245</v>
      </c>
      <c r="M21" s="51" t="s">
        <v>245</v>
      </c>
      <c r="N21" s="51" t="s">
        <v>245</v>
      </c>
      <c r="O21" s="51" t="s">
        <v>245</v>
      </c>
      <c r="P21" s="51" t="s">
        <v>245</v>
      </c>
      <c r="Q21" s="51" t="s">
        <v>245</v>
      </c>
      <c r="R21" s="51" t="s">
        <v>245</v>
      </c>
      <c r="S21" s="51" t="s">
        <v>245</v>
      </c>
      <c r="T21" s="52" t="s">
        <v>100</v>
      </c>
      <c r="U21" s="53" t="s">
        <v>245</v>
      </c>
      <c r="V21" s="75"/>
      <c r="W21" s="112"/>
      <c r="X21" s="116">
        <v>1876860000</v>
      </c>
      <c r="Y21" s="114" t="s">
        <v>440</v>
      </c>
      <c r="Z21" s="133"/>
      <c r="AA21" s="114"/>
      <c r="AB21" s="126" t="str">
        <f>VLOOKUP(D21,[1]Hoja3!$A$2:$E$50,2,0)</f>
        <v>24</v>
      </c>
      <c r="AC21" s="122"/>
      <c r="AD21" s="122"/>
      <c r="AE21" s="122" t="str">
        <f t="shared" si="4"/>
        <v>Proyecto: 02010201-Población en condiciones diferenciales.; Nombre Ficha EBI: APOYO A PERSONAS EN CONDICIONES DIFERENCIALES CON ESTRETEGIAS QUE MEJOREN SUS CONDICIONES EN EL MUNICIPIO DE TOCANCIPÁ CUNDINAMARCA; Código SSEPI: 2012-25817-0017.</v>
      </c>
      <c r="AF21" s="124"/>
      <c r="AG21" s="124"/>
      <c r="AH21" s="122"/>
      <c r="AI21" s="122"/>
      <c r="AJ21" s="122">
        <f>VLOOKUP(D21,[1]Hoja3!$A$2:$E$50,5,0)</f>
        <v>3</v>
      </c>
      <c r="AK21" s="122"/>
      <c r="AL21" s="122"/>
      <c r="AM21" s="122"/>
      <c r="AN21" s="122"/>
      <c r="AO21" s="122"/>
      <c r="AP21" s="118"/>
    </row>
    <row r="22" spans="1:42" s="48" customFormat="1" ht="63.75" x14ac:dyDescent="0.25">
      <c r="A22" s="59" t="str">
        <f t="shared" si="0"/>
        <v>0201-Inclusión Social, Politicamente responsables y con corresponsabilidad de todos los actores</v>
      </c>
      <c r="B22" s="51" t="str">
        <f t="shared" si="1"/>
        <v>020105-Vivienda digna y de calidad</v>
      </c>
      <c r="C22" s="52" t="str">
        <f t="shared" si="2"/>
        <v>Promover vivienda con calidad en términos de habitabilidad, teniendo en cuenta aspectos de diseño y entorno urbano, evaluando condiciones de protección, higiene, privacidad y comodidad.</v>
      </c>
      <c r="D22" s="160" t="s">
        <v>54</v>
      </c>
      <c r="E22" s="161" t="s">
        <v>297</v>
      </c>
      <c r="F22" s="162" t="s">
        <v>372</v>
      </c>
      <c r="G22" s="54">
        <v>1</v>
      </c>
      <c r="H22" s="55" t="s">
        <v>340</v>
      </c>
      <c r="I22" s="56">
        <v>2012</v>
      </c>
      <c r="J22" s="57" t="str">
        <f t="shared" si="3"/>
        <v>DINA LUZ SANCHEZ ARDILA</v>
      </c>
      <c r="K22" s="58" t="s">
        <v>122</v>
      </c>
      <c r="L22" s="50" t="s">
        <v>245</v>
      </c>
      <c r="M22" s="51" t="s">
        <v>245</v>
      </c>
      <c r="N22" s="51" t="s">
        <v>245</v>
      </c>
      <c r="O22" s="51" t="s">
        <v>245</v>
      </c>
      <c r="P22" s="51" t="s">
        <v>245</v>
      </c>
      <c r="Q22" s="51" t="s">
        <v>245</v>
      </c>
      <c r="R22" s="51" t="s">
        <v>245</v>
      </c>
      <c r="S22" s="51" t="s">
        <v>245</v>
      </c>
      <c r="T22" s="52" t="s">
        <v>100</v>
      </c>
      <c r="U22" s="53" t="s">
        <v>245</v>
      </c>
      <c r="V22" s="75"/>
      <c r="W22" s="112"/>
      <c r="X22" s="116">
        <v>600000000</v>
      </c>
      <c r="Y22" s="114" t="s">
        <v>440</v>
      </c>
      <c r="Z22" s="133"/>
      <c r="AA22" s="114"/>
      <c r="AB22" s="126" t="str">
        <f>VLOOKUP(D22,[1]Hoja3!$A$2:$E$50,2,0)</f>
        <v>27</v>
      </c>
      <c r="AC22" s="122"/>
      <c r="AD22" s="122"/>
      <c r="AE22" s="122" t="str">
        <f t="shared" si="4"/>
        <v>Proyecto: 02010501-Vivienda digna y de calidad.; Nombre Ficha EBI: CONSTRUCCIÓN Y MEJORAMIENTO PARA BENEFICIAR A LAS FAMILIAS CON VIVIENDAS DIGNAS Y DE CALIDAD EN EL MUNICIPIO DE TOCANCIPÁ - CUNDINAMARCA; Código SSEPI: 2012-25817-0028.</v>
      </c>
      <c r="AF22" s="124"/>
      <c r="AG22" s="124"/>
      <c r="AH22" s="122"/>
      <c r="AI22" s="122"/>
      <c r="AJ22" s="122">
        <f>VLOOKUP(D22,[1]Hoja3!$A$2:$E$50,5,0)</f>
        <v>3</v>
      </c>
      <c r="AK22" s="122"/>
      <c r="AL22" s="122"/>
      <c r="AM22" s="122"/>
      <c r="AN22" s="122"/>
      <c r="AO22" s="122"/>
      <c r="AP22" s="118"/>
    </row>
    <row r="23" spans="1:42" s="48" customFormat="1" ht="76.5" x14ac:dyDescent="0.25">
      <c r="A23" s="59" t="str">
        <f t="shared" si="0"/>
        <v>0101-Camino para la construcción de un ciudadano participativo, productivo y competitivo</v>
      </c>
      <c r="B23" s="51" t="str">
        <f t="shared" si="1"/>
        <v>010102-Educación Superior</v>
      </c>
      <c r="C23" s="52" t="str">
        <f t="shared" si="2"/>
        <v>Promocionar el acceso a la educación superior, a través de los procesos de articulación.</v>
      </c>
      <c r="D23" s="160" t="s">
        <v>8</v>
      </c>
      <c r="E23" s="161" t="s">
        <v>295</v>
      </c>
      <c r="F23" s="162" t="s">
        <v>265</v>
      </c>
      <c r="G23" s="54">
        <v>26</v>
      </c>
      <c r="H23" s="55" t="s">
        <v>339</v>
      </c>
      <c r="I23" s="56">
        <v>2012</v>
      </c>
      <c r="J23" s="57" t="str">
        <f t="shared" si="3"/>
        <v>CARLOS ENRIQUE DELGADO RUEDA</v>
      </c>
      <c r="K23" s="58" t="s">
        <v>133</v>
      </c>
      <c r="L23" s="50" t="s">
        <v>245</v>
      </c>
      <c r="M23" s="51" t="s">
        <v>245</v>
      </c>
      <c r="N23" s="51" t="s">
        <v>245</v>
      </c>
      <c r="O23" s="51" t="s">
        <v>245</v>
      </c>
      <c r="P23" s="51" t="s">
        <v>245</v>
      </c>
      <c r="Q23" s="51" t="s">
        <v>245</v>
      </c>
      <c r="R23" s="51" t="s">
        <v>245</v>
      </c>
      <c r="S23" s="51" t="s">
        <v>245</v>
      </c>
      <c r="T23" s="52" t="s">
        <v>100</v>
      </c>
      <c r="U23" s="53" t="s">
        <v>245</v>
      </c>
      <c r="V23" s="75"/>
      <c r="W23" s="112"/>
      <c r="X23" s="116">
        <v>2245140000</v>
      </c>
      <c r="Y23" s="114" t="s">
        <v>440</v>
      </c>
      <c r="Z23" s="133"/>
      <c r="AA23" s="114"/>
      <c r="AB23" s="126" t="str">
        <f>VLOOKUP(D23,[1]Hoja3!$A$2:$E$50,2,0)</f>
        <v>03</v>
      </c>
      <c r="AC23" s="122"/>
      <c r="AD23" s="122"/>
      <c r="AE23" s="122" t="str">
        <f t="shared" si="4"/>
        <v>Proyecto: 01010201-Jóvenes con mayores oportunidades en educación superior.; Nombre Ficha EBI: DESARROLLO DE ESTRATEGIAS PARA QUE LOS JOVENES TENGAN MAYORES OPORTUNIDADES DE ACCESO A LA EDUCACION SUPERIOR EN EL MUCIPIO DE TOCANCIPA; Código SSEPI: 2012-25817-0026.</v>
      </c>
      <c r="AF23" s="124"/>
      <c r="AG23" s="124"/>
      <c r="AH23" s="122"/>
      <c r="AI23" s="122"/>
      <c r="AJ23" s="122">
        <f>VLOOKUP(D23,[1]Hoja3!$A$2:$E$50,5,0)</f>
        <v>1</v>
      </c>
      <c r="AK23" s="122"/>
      <c r="AL23" s="122"/>
      <c r="AM23" s="122"/>
      <c r="AN23" s="122"/>
      <c r="AO23" s="122"/>
      <c r="AP23" s="118"/>
    </row>
    <row r="24" spans="1:42" s="48" customFormat="1" ht="63.75" x14ac:dyDescent="0.25">
      <c r="A24" s="59" t="str">
        <f t="shared" si="0"/>
        <v>0601-Transparencia y participación ciudadana:  eje de una gestión pública eficiente</v>
      </c>
      <c r="B24" s="51" t="str">
        <f t="shared" si="1"/>
        <v>060102-Fortalecimiento fiscal y financiero.</v>
      </c>
      <c r="C24" s="52" t="str">
        <f t="shared" si="2"/>
        <v>Fortalecer fiscal y financieramente los recursos del municipio.</v>
      </c>
      <c r="D24" s="160" t="s">
        <v>84</v>
      </c>
      <c r="E24" s="161" t="s">
        <v>283</v>
      </c>
      <c r="F24" s="162" t="s">
        <v>375</v>
      </c>
      <c r="G24" s="54">
        <v>5</v>
      </c>
      <c r="H24" s="55" t="s">
        <v>339</v>
      </c>
      <c r="I24" s="56">
        <v>2012</v>
      </c>
      <c r="J24" s="57" t="str">
        <f t="shared" si="3"/>
        <v>MARIA CAROLINA MENDEZ TELLEZ</v>
      </c>
      <c r="K24" s="58" t="s">
        <v>139</v>
      </c>
      <c r="L24" s="50" t="s">
        <v>245</v>
      </c>
      <c r="M24" s="51" t="s">
        <v>245</v>
      </c>
      <c r="N24" s="51" t="s">
        <v>245</v>
      </c>
      <c r="O24" s="51" t="s">
        <v>245</v>
      </c>
      <c r="P24" s="51" t="s">
        <v>245</v>
      </c>
      <c r="Q24" s="51" t="s">
        <v>245</v>
      </c>
      <c r="R24" s="51" t="s">
        <v>245</v>
      </c>
      <c r="S24" s="51" t="s">
        <v>245</v>
      </c>
      <c r="T24" s="52" t="s">
        <v>100</v>
      </c>
      <c r="U24" s="53" t="s">
        <v>245</v>
      </c>
      <c r="V24" s="75"/>
      <c r="W24" s="112"/>
      <c r="X24" s="116">
        <v>425000000</v>
      </c>
      <c r="Y24" s="114" t="s">
        <v>440</v>
      </c>
      <c r="Z24" s="133"/>
      <c r="AA24" s="114"/>
      <c r="AB24" s="126" t="str">
        <f>VLOOKUP(D24,[1]Hoja3!$A$2:$E$50,2,0)</f>
        <v>46</v>
      </c>
      <c r="AC24" s="122"/>
      <c r="AD24" s="122"/>
      <c r="AE24" s="122" t="str">
        <f t="shared" si="4"/>
        <v>Proyecto: 06010201-Fortalecimiento fiscal.; Nombre Ficha EBI: FORTALECIMIENTO MEJORAR LOS INDICADORES DE GESTIÓN FISCAL LA TOTALIDAD DEL MUNICIPIO DE TOCANCIPÁ CUNDINAMARCA; Código SSEPI: 2012-25817-0014.</v>
      </c>
      <c r="AF24" s="124"/>
      <c r="AG24" s="124"/>
      <c r="AH24" s="122"/>
      <c r="AI24" s="122"/>
      <c r="AJ24" s="122">
        <f>VLOOKUP(D24,[1]Hoja3!$A$2:$E$50,5,0)</f>
        <v>7</v>
      </c>
      <c r="AK24" s="122"/>
      <c r="AL24" s="122"/>
      <c r="AM24" s="122"/>
      <c r="AN24" s="122"/>
      <c r="AO24" s="122"/>
      <c r="AP24" s="118"/>
    </row>
    <row r="25" spans="1:42" s="48" customFormat="1" ht="51" x14ac:dyDescent="0.25">
      <c r="A25" s="59" t="str">
        <f t="shared" si="0"/>
        <v>0101-Camino para la construcción de un ciudadano participativo, productivo y competitivo</v>
      </c>
      <c r="B25" s="51" t="str">
        <f t="shared" si="1"/>
        <v>010103-Apoyo al sistema educativo para una formación integral (con innovación e investigación científica)</v>
      </c>
      <c r="C25" s="52" t="str">
        <f t="shared" si="2"/>
        <v>Promocionar la formación integral acorde con las necesidades del municipio.</v>
      </c>
      <c r="D25" s="53" t="s">
        <v>14</v>
      </c>
      <c r="E25" s="50" t="s">
        <v>296</v>
      </c>
      <c r="F25" s="128" t="s">
        <v>377</v>
      </c>
      <c r="G25" s="54">
        <v>26</v>
      </c>
      <c r="H25" s="55" t="s">
        <v>339</v>
      </c>
      <c r="I25" s="56">
        <v>2012</v>
      </c>
      <c r="J25" s="57" t="str">
        <f t="shared" si="3"/>
        <v>CARLOS ENRIQUE DELGADO RUEDA</v>
      </c>
      <c r="K25" s="58" t="s">
        <v>133</v>
      </c>
      <c r="L25" s="50" t="s">
        <v>245</v>
      </c>
      <c r="M25" s="51" t="s">
        <v>245</v>
      </c>
      <c r="N25" s="51" t="s">
        <v>245</v>
      </c>
      <c r="O25" s="51" t="s">
        <v>245</v>
      </c>
      <c r="P25" s="51" t="s">
        <v>245</v>
      </c>
      <c r="Q25" s="51" t="s">
        <v>245</v>
      </c>
      <c r="R25" s="51" t="s">
        <v>245</v>
      </c>
      <c r="S25" s="51" t="s">
        <v>245</v>
      </c>
      <c r="T25" s="52" t="s">
        <v>100</v>
      </c>
      <c r="U25" s="53" t="s">
        <v>245</v>
      </c>
      <c r="V25" s="75"/>
      <c r="W25" s="112"/>
      <c r="X25" s="116">
        <v>800000000</v>
      </c>
      <c r="Y25" s="114" t="s">
        <v>440</v>
      </c>
      <c r="Z25" s="133"/>
      <c r="AA25" s="114"/>
      <c r="AB25" s="126" t="str">
        <f>VLOOKUP(D25,[1]Hoja3!$A$2:$E$50,2,0)</f>
        <v>06</v>
      </c>
      <c r="AC25" s="122"/>
      <c r="AD25" s="122"/>
      <c r="AE25" s="122" t="str">
        <f t="shared" si="4"/>
        <v>Proyecto: 01010303-Por la formación integral.; Nombre Ficha EBI: IMPLEMENTACIÓN DE LA FORMACIÓN INTEGRAL EN LAS IED PÚBLICAS DEL MUNICIPIO DE TOCANCIPÁ; Código SSEPI: 2012-25817-0027.</v>
      </c>
      <c r="AF25" s="124"/>
      <c r="AG25" s="124"/>
      <c r="AH25" s="122"/>
      <c r="AI25" s="122"/>
      <c r="AJ25" s="122">
        <f>VLOOKUP(D25,[1]Hoja3!$A$2:$E$50,5,0)</f>
        <v>1</v>
      </c>
      <c r="AK25" s="122"/>
      <c r="AL25" s="122"/>
      <c r="AM25" s="122"/>
      <c r="AN25" s="122"/>
      <c r="AO25" s="122"/>
      <c r="AP25" s="118"/>
    </row>
    <row r="26" spans="1:42" s="48" customFormat="1" ht="63.75" x14ac:dyDescent="0.25">
      <c r="A26" s="59" t="str">
        <f t="shared" si="0"/>
        <v>0201-Inclusión Social, Politicamente responsables y con corresponsabilidad de todos los actores</v>
      </c>
      <c r="B26" s="51" t="str">
        <f t="shared" si="1"/>
        <v>020103-Cambio y progreso de nuestra juventud / Adolescencia, Tesoro para proteger. Por la primera infancia: Niños y niñas queridos, respetados y protegidos. Equidad y género. Adulto mayor, amado y protegido.</v>
      </c>
      <c r="C26" s="52" t="str">
        <f t="shared" si="2"/>
        <v>Apoyar en procesos de inclusión social a la niñez, adolescencia, adulto mayor y mujer del municipio de Tocancipá.</v>
      </c>
      <c r="D26" s="53" t="s">
        <v>50</v>
      </c>
      <c r="E26" s="50" t="s">
        <v>287</v>
      </c>
      <c r="F26" s="128" t="s">
        <v>266</v>
      </c>
      <c r="G26" s="54">
        <v>19</v>
      </c>
      <c r="H26" s="55" t="s">
        <v>339</v>
      </c>
      <c r="I26" s="56">
        <v>2012</v>
      </c>
      <c r="J26" s="57" t="str">
        <f t="shared" si="3"/>
        <v>DINA LUZ SANCHEZ ARDILA</v>
      </c>
      <c r="K26" s="58" t="s">
        <v>122</v>
      </c>
      <c r="L26" s="50" t="s">
        <v>245</v>
      </c>
      <c r="M26" s="51" t="s">
        <v>245</v>
      </c>
      <c r="N26" s="51" t="s">
        <v>245</v>
      </c>
      <c r="O26" s="51" t="s">
        <v>245</v>
      </c>
      <c r="P26" s="51" t="s">
        <v>245</v>
      </c>
      <c r="Q26" s="51" t="s">
        <v>245</v>
      </c>
      <c r="R26" s="51" t="s">
        <v>245</v>
      </c>
      <c r="S26" s="51" t="s">
        <v>245</v>
      </c>
      <c r="T26" s="52" t="s">
        <v>100</v>
      </c>
      <c r="U26" s="53" t="s">
        <v>245</v>
      </c>
      <c r="V26" s="75"/>
      <c r="W26" s="112"/>
      <c r="X26" s="116">
        <v>9242050000</v>
      </c>
      <c r="Y26" s="114" t="s">
        <v>440</v>
      </c>
      <c r="Z26" s="133"/>
      <c r="AA26" s="114"/>
      <c r="AB26" s="126" t="str">
        <f>VLOOKUP(D26,[1]Hoja3!$A$2:$E$50,2,0)</f>
        <v>25</v>
      </c>
      <c r="AC26" s="122"/>
      <c r="AD26" s="122"/>
      <c r="AE26" s="122" t="str">
        <f t="shared" si="4"/>
        <v>Proyecto: 02010301-Atención a la niñez, adolescencia, adulto mayor y mujer de Tocancipá.; Nombre Ficha EBI: APOYO ATENCIÓN A LA NIÑEZ, ADOLESCENCIA, ADULTO MAYOR Y MUJER EN TOCANCIPÁ; Código SSEPI: 2012-25817-0018.</v>
      </c>
      <c r="AF26" s="124"/>
      <c r="AG26" s="124"/>
      <c r="AH26" s="122"/>
      <c r="AI26" s="122"/>
      <c r="AJ26" s="122">
        <f>VLOOKUP(D26,[1]Hoja3!$A$2:$E$50,5,0)</f>
        <v>3</v>
      </c>
      <c r="AK26" s="122"/>
      <c r="AL26" s="122"/>
      <c r="AM26" s="122"/>
      <c r="AN26" s="122"/>
      <c r="AO26" s="122"/>
      <c r="AP26" s="118"/>
    </row>
    <row r="27" spans="1:42" s="48" customFormat="1" ht="63.75" x14ac:dyDescent="0.25">
      <c r="A27" s="59" t="str">
        <f t="shared" si="0"/>
        <v>0101-Camino para la construcción de un ciudadano participativo, productivo y competitivo</v>
      </c>
      <c r="B27" s="51" t="str">
        <f t="shared" si="1"/>
        <v>010101-Calidad, eficiencia y cobertura educativa</v>
      </c>
      <c r="C27" s="52" t="str">
        <f t="shared" si="2"/>
        <v>Garantizar el acceso a la educación con calidad en el servicio.</v>
      </c>
      <c r="D27" s="53" t="s">
        <v>6</v>
      </c>
      <c r="E27" s="50" t="s">
        <v>279</v>
      </c>
      <c r="F27" s="128" t="s">
        <v>267</v>
      </c>
      <c r="G27" s="54">
        <v>3</v>
      </c>
      <c r="H27" s="55" t="s">
        <v>338</v>
      </c>
      <c r="I27" s="56">
        <v>2012</v>
      </c>
      <c r="J27" s="57" t="str">
        <f t="shared" si="3"/>
        <v>CARLOS ENRIQUE DELGADO RUEDA</v>
      </c>
      <c r="K27" s="58" t="s">
        <v>133</v>
      </c>
      <c r="L27" s="50" t="s">
        <v>245</v>
      </c>
      <c r="M27" s="51" t="s">
        <v>245</v>
      </c>
      <c r="N27" s="51" t="s">
        <v>245</v>
      </c>
      <c r="O27" s="51" t="s">
        <v>245</v>
      </c>
      <c r="P27" s="51" t="s">
        <v>245</v>
      </c>
      <c r="Q27" s="51" t="s">
        <v>245</v>
      </c>
      <c r="R27" s="51" t="s">
        <v>245</v>
      </c>
      <c r="S27" s="51" t="s">
        <v>245</v>
      </c>
      <c r="T27" s="52" t="s">
        <v>100</v>
      </c>
      <c r="U27" s="53" t="s">
        <v>245</v>
      </c>
      <c r="V27" s="75"/>
      <c r="W27" s="112"/>
      <c r="X27" s="116">
        <v>11497136000</v>
      </c>
      <c r="Y27" s="114" t="s">
        <v>440</v>
      </c>
      <c r="Z27" s="133"/>
      <c r="AA27" s="114"/>
      <c r="AB27" s="126" t="str">
        <f>VLOOKUP(D27,[1]Hoja3!$A$2:$E$50,2,0)</f>
        <v>02</v>
      </c>
      <c r="AC27" s="122"/>
      <c r="AD27" s="122"/>
      <c r="AE27" s="122" t="str">
        <f t="shared" si="4"/>
        <v>Proyecto: 01010102-Mejorando la cobertrua de los programas educativos; Nombre Ficha EBI: MEJORAMIENTO DE LA COBERTURA DE LOS PROGRAMAS EDUCATIVOS EN EL MUNICIPIO DE TOCANCIPÁ; Código SSEPI: 2012-25817-0010.</v>
      </c>
      <c r="AF27" s="124"/>
      <c r="AG27" s="124"/>
      <c r="AH27" s="122"/>
      <c r="AI27" s="122"/>
      <c r="AJ27" s="122">
        <f>VLOOKUP(D27,[1]Hoja3!$A$2:$E$50,5,0)</f>
        <v>1</v>
      </c>
      <c r="AK27" s="122"/>
      <c r="AL27" s="122"/>
      <c r="AM27" s="122"/>
      <c r="AN27" s="122"/>
      <c r="AO27" s="122"/>
      <c r="AP27" s="118"/>
    </row>
    <row r="28" spans="1:42" s="48" customFormat="1" ht="76.5" x14ac:dyDescent="0.25">
      <c r="A28" s="59" t="str">
        <f t="shared" si="0"/>
        <v>0103-Tocancipá Segura</v>
      </c>
      <c r="B28" s="51" t="str">
        <f t="shared" si="1"/>
        <v>010301-Seguridad y Cultura Ciudadana</v>
      </c>
      <c r="C28" s="52" t="str">
        <f t="shared" si="2"/>
        <v>Contribuir al mejoramiento de la seguridad en el municipio y generar mecanismos de cultura ciudadana.</v>
      </c>
      <c r="D28" s="53" t="s">
        <v>27</v>
      </c>
      <c r="E28" s="50" t="s">
        <v>280</v>
      </c>
      <c r="F28" s="128" t="s">
        <v>268</v>
      </c>
      <c r="G28" s="54">
        <v>3</v>
      </c>
      <c r="H28" s="55" t="s">
        <v>338</v>
      </c>
      <c r="I28" s="56">
        <v>2012</v>
      </c>
      <c r="J28" s="57" t="str">
        <f t="shared" si="3"/>
        <v>ERICK JOHANY GALEANO BASABE</v>
      </c>
      <c r="K28" s="58" t="s">
        <v>114</v>
      </c>
      <c r="L28" s="50" t="s">
        <v>245</v>
      </c>
      <c r="M28" s="51" t="s">
        <v>245</v>
      </c>
      <c r="N28" s="51" t="s">
        <v>245</v>
      </c>
      <c r="O28" s="51" t="s">
        <v>245</v>
      </c>
      <c r="P28" s="51" t="s">
        <v>245</v>
      </c>
      <c r="Q28" s="51" t="s">
        <v>245</v>
      </c>
      <c r="R28" s="51" t="s">
        <v>245</v>
      </c>
      <c r="S28" s="51" t="s">
        <v>245</v>
      </c>
      <c r="T28" s="52" t="s">
        <v>100</v>
      </c>
      <c r="U28" s="53" t="s">
        <v>245</v>
      </c>
      <c r="V28" s="75"/>
      <c r="W28" s="112"/>
      <c r="X28" s="116">
        <v>2953000003</v>
      </c>
      <c r="Y28" s="114" t="s">
        <v>440</v>
      </c>
      <c r="Z28" s="133"/>
      <c r="AA28" s="114"/>
      <c r="AB28" s="126" t="str">
        <f>VLOOKUP(D28,[1]Hoja3!$A$2:$E$50,2,0)</f>
        <v>13</v>
      </c>
      <c r="AC28" s="122"/>
      <c r="AD28" s="122"/>
      <c r="AE28" s="122" t="str">
        <f t="shared" si="4"/>
        <v>Proyecto: 01030101-Por la reducción de la criminalidad; Nombre Ficha EBI: DOTACION E IMPLEMENTACIÓN DE ACTIVIDADES, EQUIPOS Y VEHICULOS PARA REDUCIR LA CRIMINALIDAD EN EL MUNICIPIO DE TOCANCIPÁ DEPARTAMENTO DE CUNDINAMARCA; Código SSEPI: 2012-25817-0011.</v>
      </c>
      <c r="AF28" s="124"/>
      <c r="AG28" s="124"/>
      <c r="AH28" s="122"/>
      <c r="AI28" s="122"/>
      <c r="AJ28" s="122">
        <f>VLOOKUP(D28,[1]Hoja3!$A$2:$E$50,5,0)</f>
        <v>2</v>
      </c>
      <c r="AK28" s="122"/>
      <c r="AL28" s="122"/>
      <c r="AM28" s="122"/>
      <c r="AN28" s="122"/>
      <c r="AO28" s="122"/>
      <c r="AP28" s="118"/>
    </row>
    <row r="29" spans="1:42" s="48" customFormat="1" ht="51" x14ac:dyDescent="0.25">
      <c r="A29" s="59" t="str">
        <f t="shared" si="0"/>
        <v>0401-Tocancipá sostenible y sustentable:  Municipio proyectado y planificado a largo plazo</v>
      </c>
      <c r="B29" s="51" t="str">
        <f t="shared" si="1"/>
        <v>040103-Equipamiento para todos</v>
      </c>
      <c r="C29" s="52" t="str">
        <f t="shared" si="2"/>
        <v>Mejorar y mantener la infraestructura pública municipal, representada en edificios públicos, Instituciones educativas, escenarios deportivos, salones comunales y parques.</v>
      </c>
      <c r="D29" s="160" t="s">
        <v>76</v>
      </c>
      <c r="E29" s="161" t="s">
        <v>281</v>
      </c>
      <c r="F29" s="162" t="s">
        <v>376</v>
      </c>
      <c r="G29" s="54">
        <v>14</v>
      </c>
      <c r="H29" s="55" t="s">
        <v>338</v>
      </c>
      <c r="I29" s="56">
        <v>2012</v>
      </c>
      <c r="J29" s="57" t="str">
        <f t="shared" si="3"/>
        <v>GUILLERMO LEON GUALTEROS ROCHA</v>
      </c>
      <c r="K29" s="58" t="s">
        <v>136</v>
      </c>
      <c r="L29" s="50" t="s">
        <v>245</v>
      </c>
      <c r="M29" s="51" t="s">
        <v>245</v>
      </c>
      <c r="N29" s="51" t="s">
        <v>245</v>
      </c>
      <c r="O29" s="51" t="s">
        <v>245</v>
      </c>
      <c r="P29" s="51" t="s">
        <v>245</v>
      </c>
      <c r="Q29" s="51" t="s">
        <v>245</v>
      </c>
      <c r="R29" s="51" t="s">
        <v>245</v>
      </c>
      <c r="S29" s="51" t="s">
        <v>245</v>
      </c>
      <c r="T29" s="52" t="s">
        <v>100</v>
      </c>
      <c r="U29" s="53" t="s">
        <v>245</v>
      </c>
      <c r="V29" s="75"/>
      <c r="W29" s="112"/>
      <c r="X29" s="116">
        <v>15000000000</v>
      </c>
      <c r="Y29" s="114" t="s">
        <v>440</v>
      </c>
      <c r="Z29" s="133"/>
      <c r="AA29" s="114"/>
      <c r="AB29" s="126" t="str">
        <f>VLOOKUP(D29,[1]Hoja3!$A$2:$E$50,2,0)</f>
        <v>38</v>
      </c>
      <c r="AC29" s="122"/>
      <c r="AD29" s="122"/>
      <c r="AE29" s="122" t="str">
        <f t="shared" si="4"/>
        <v>Proyecto: 04010302-Infraestructura institucional; Nombre Ficha EBI: MANTENIMIENTO DE LA INFRAESTRUCTURA INSTITUCIONAL PROPIEDAD DEL MUNICIPIO DE TOCANCIPÁ; Código SSEPI: 2012-25817-0012.</v>
      </c>
      <c r="AF29" s="124"/>
      <c r="AG29" s="124"/>
      <c r="AH29" s="122"/>
      <c r="AI29" s="122"/>
      <c r="AJ29" s="122">
        <f>VLOOKUP(D29,[1]Hoja3!$A$2:$E$50,5,0)</f>
        <v>5</v>
      </c>
      <c r="AK29" s="122"/>
      <c r="AL29" s="122"/>
      <c r="AM29" s="122"/>
      <c r="AN29" s="122"/>
      <c r="AO29" s="122"/>
      <c r="AP29" s="118"/>
    </row>
    <row r="30" spans="1:42" s="48" customFormat="1" ht="63.75" x14ac:dyDescent="0.25">
      <c r="A30" s="59" t="str">
        <f t="shared" si="0"/>
        <v>0601-Transparencia y participación ciudadana:  eje de una gestión pública eficiente</v>
      </c>
      <c r="B30" s="51" t="str">
        <f t="shared" si="1"/>
        <v>060103-Servidores públicos eficientes</v>
      </c>
      <c r="C30" s="52" t="str">
        <f t="shared" si="2"/>
        <v>Mejorar la gestión pública.</v>
      </c>
      <c r="D30" s="160" t="s">
        <v>85</v>
      </c>
      <c r="E30" s="161" t="s">
        <v>282</v>
      </c>
      <c r="F30" s="162" t="s">
        <v>369</v>
      </c>
      <c r="G30" s="54">
        <v>24</v>
      </c>
      <c r="H30" s="55" t="s">
        <v>338</v>
      </c>
      <c r="I30" s="56">
        <v>2012</v>
      </c>
      <c r="J30" s="57" t="str">
        <f t="shared" si="3"/>
        <v>AMERICA REYES PENAGOS</v>
      </c>
      <c r="K30" s="58" t="s">
        <v>116</v>
      </c>
      <c r="L30" s="50" t="s">
        <v>245</v>
      </c>
      <c r="M30" s="51" t="s">
        <v>245</v>
      </c>
      <c r="N30" s="51" t="s">
        <v>245</v>
      </c>
      <c r="O30" s="51" t="s">
        <v>245</v>
      </c>
      <c r="P30" s="51" t="s">
        <v>245</v>
      </c>
      <c r="Q30" s="51" t="s">
        <v>245</v>
      </c>
      <c r="R30" s="51" t="s">
        <v>245</v>
      </c>
      <c r="S30" s="51" t="s">
        <v>245</v>
      </c>
      <c r="T30" s="52" t="s">
        <v>100</v>
      </c>
      <c r="U30" s="53" t="s">
        <v>245</v>
      </c>
      <c r="V30" s="75"/>
      <c r="W30" s="112"/>
      <c r="X30" s="116">
        <v>1864000000</v>
      </c>
      <c r="Y30" s="114" t="s">
        <v>440</v>
      </c>
      <c r="Z30" s="133"/>
      <c r="AA30" s="114"/>
      <c r="AB30" s="126" t="str">
        <f>VLOOKUP(D30,[1]Hoja3!$A$2:$E$50,2,0)</f>
        <v>47</v>
      </c>
      <c r="AC30" s="122"/>
      <c r="AD30" s="122"/>
      <c r="AE30" s="122" t="str">
        <f t="shared" si="4"/>
        <v>Proyecto: 06010301-Desarrollo institucional.; Nombre Ficha EBI: IMPLEMENTACIÓN ESTRATEGIAS Y MECANISMO PARA EL DESARROLLO  Y FORTALECIMIENTO INSTITUCIONAL MUNICIPIO DE TOCANCIPÁ; Código SSEPI: 2012-25817-0013.</v>
      </c>
      <c r="AF30" s="124"/>
      <c r="AG30" s="124"/>
      <c r="AH30" s="122"/>
      <c r="AI30" s="122"/>
      <c r="AJ30" s="122">
        <f>VLOOKUP(D30,[1]Hoja3!$A$2:$E$50,5,0)</f>
        <v>7</v>
      </c>
      <c r="AK30" s="122"/>
      <c r="AL30" s="122"/>
      <c r="AM30" s="122"/>
      <c r="AN30" s="122"/>
      <c r="AO30" s="122"/>
      <c r="AP30" s="118"/>
    </row>
    <row r="31" spans="1:42" s="48" customFormat="1" ht="51" x14ac:dyDescent="0.25">
      <c r="A31" s="59" t="str">
        <f t="shared" si="0"/>
        <v>0501-Por una Tocancipá Productiva y Competitiva</v>
      </c>
      <c r="B31" s="51" t="str">
        <f t="shared" si="1"/>
        <v>050102-Espacios y condiciones para fomentar la microempresa con tecnologías de vanguardia.</v>
      </c>
      <c r="C31" s="52" t="str">
        <f t="shared" si="2"/>
        <v>Crear espacios para el emprendimiento y generar condiciones favorables para el desarrollo y fomento de la microempresa.</v>
      </c>
      <c r="D31" s="160" t="s">
        <v>80</v>
      </c>
      <c r="E31" s="161" t="s">
        <v>276</v>
      </c>
      <c r="F31" s="162" t="s">
        <v>345</v>
      </c>
      <c r="G31" s="163">
        <v>2</v>
      </c>
      <c r="H31" s="164" t="s">
        <v>338</v>
      </c>
      <c r="I31" s="165">
        <v>2012</v>
      </c>
      <c r="J31" s="57" t="str">
        <f t="shared" si="3"/>
        <v>FRANCISCO RODRIGUEZ SANTOS</v>
      </c>
      <c r="K31" s="58" t="s">
        <v>119</v>
      </c>
      <c r="L31" s="50" t="s">
        <v>245</v>
      </c>
      <c r="M31" s="51" t="s">
        <v>245</v>
      </c>
      <c r="N31" s="51" t="s">
        <v>245</v>
      </c>
      <c r="O31" s="51" t="s">
        <v>245</v>
      </c>
      <c r="P31" s="51" t="s">
        <v>245</v>
      </c>
      <c r="Q31" s="51" t="s">
        <v>245</v>
      </c>
      <c r="R31" s="51" t="s">
        <v>245</v>
      </c>
      <c r="S31" s="51" t="s">
        <v>245</v>
      </c>
      <c r="T31" s="52" t="s">
        <v>100</v>
      </c>
      <c r="U31" s="53" t="s">
        <v>245</v>
      </c>
      <c r="V31" s="75"/>
      <c r="W31" s="112"/>
      <c r="X31" s="116">
        <v>3260000000</v>
      </c>
      <c r="Y31" s="114" t="s">
        <v>440</v>
      </c>
      <c r="Z31" s="133"/>
      <c r="AA31" s="114"/>
      <c r="AB31" s="126" t="str">
        <f>VLOOKUP(D31,[1]Hoja3!$A$2:$E$50,2,0)</f>
        <v>42</v>
      </c>
      <c r="AC31" s="122"/>
      <c r="AD31" s="122"/>
      <c r="AE31" s="122" t="str">
        <f t="shared" si="4"/>
        <v>Proyecto: 05010201-Gestión para el desarrollo competitivo.; Nombre Ficha EBI: IMPLEMENTACION DE LA GESTION PARA EL DESARROLLO COMPETITIVO EN EL MUNICIPIO DE TOCANCIPÁ; Código SSEPI: 2012-25817-0007.</v>
      </c>
      <c r="AF31" s="124"/>
      <c r="AG31" s="124"/>
      <c r="AH31" s="122"/>
      <c r="AI31" s="122"/>
      <c r="AJ31" s="122">
        <f>VLOOKUP(D31,[1]Hoja3!$A$2:$E$50,5,0)</f>
        <v>7</v>
      </c>
      <c r="AK31" s="122"/>
      <c r="AL31" s="122"/>
      <c r="AM31" s="122"/>
      <c r="AN31" s="122"/>
      <c r="AO31" s="122"/>
      <c r="AP31" s="118"/>
    </row>
    <row r="32" spans="1:42" s="48" customFormat="1" ht="63.75" x14ac:dyDescent="0.25">
      <c r="A32" s="59" t="str">
        <f t="shared" si="0"/>
        <v>0102-Bienestar y Calidad de Vida a través de servicios de salud eficientes y oportuno</v>
      </c>
      <c r="B32" s="51" t="str">
        <f t="shared" si="1"/>
        <v>010203-Salud pública y promoción social.</v>
      </c>
      <c r="C32" s="52" t="str">
        <f t="shared" si="2"/>
        <v>Aumenta la promoción de la Salud, mejorando los niveles de calidad, con enfasis en la prevención.</v>
      </c>
      <c r="D32" s="53" t="s">
        <v>23</v>
      </c>
      <c r="E32" s="50" t="s">
        <v>304</v>
      </c>
      <c r="F32" s="128" t="s">
        <v>346</v>
      </c>
      <c r="G32" s="163">
        <v>5</v>
      </c>
      <c r="H32" s="164" t="s">
        <v>339</v>
      </c>
      <c r="I32" s="165">
        <v>2012</v>
      </c>
      <c r="J32" s="57" t="str">
        <f t="shared" si="3"/>
        <v>MONICA DEL PILAR MONTERO PEREZ</v>
      </c>
      <c r="K32" s="58" t="s">
        <v>130</v>
      </c>
      <c r="L32" s="50" t="s">
        <v>245</v>
      </c>
      <c r="M32" s="51" t="s">
        <v>245</v>
      </c>
      <c r="N32" s="51" t="s">
        <v>245</v>
      </c>
      <c r="O32" s="51" t="s">
        <v>245</v>
      </c>
      <c r="P32" s="51" t="s">
        <v>245</v>
      </c>
      <c r="Q32" s="51" t="s">
        <v>245</v>
      </c>
      <c r="R32" s="51" t="s">
        <v>245</v>
      </c>
      <c r="S32" s="51" t="s">
        <v>245</v>
      </c>
      <c r="T32" s="52" t="s">
        <v>100</v>
      </c>
      <c r="U32" s="53" t="s">
        <v>245</v>
      </c>
      <c r="V32" s="75"/>
      <c r="W32" s="112"/>
      <c r="X32" s="116">
        <v>3124398873</v>
      </c>
      <c r="Y32" s="114" t="s">
        <v>440</v>
      </c>
      <c r="Z32" s="133"/>
      <c r="AA32" s="114"/>
      <c r="AB32" s="126" t="str">
        <f>VLOOKUP(D32,[1]Hoja3!$A$2:$E$50,2,0)</f>
        <v>11</v>
      </c>
      <c r="AC32" s="122"/>
      <c r="AD32" s="122"/>
      <c r="AE32" s="122" t="str">
        <f t="shared" si="4"/>
        <v>Proyecto: 01020301-Salud pública con promoción y prevención.; Nombre Ficha EBI: MEJORAMIENTO EN SALUD PÚBLICA CON PROMOCION SOCIAL EN TOCANCIPÁ DEPARTAMENTO DE CUNDINAMARCA, COLOMBIA; Código SSEPI: 2012-25817-0035.</v>
      </c>
      <c r="AF32" s="124"/>
      <c r="AG32" s="124"/>
      <c r="AH32" s="122"/>
      <c r="AI32" s="122"/>
      <c r="AJ32" s="122">
        <f>VLOOKUP(D32,[1]Hoja3!$A$2:$E$50,5,0)</f>
        <v>1</v>
      </c>
      <c r="AK32" s="122"/>
      <c r="AL32" s="122"/>
      <c r="AM32" s="122"/>
      <c r="AN32" s="122"/>
      <c r="AO32" s="122"/>
      <c r="AP32" s="118"/>
    </row>
    <row r="33" spans="1:42" s="48" customFormat="1" ht="51" x14ac:dyDescent="0.25">
      <c r="A33" s="59" t="str">
        <f t="shared" si="0"/>
        <v>0102-Bienestar y Calidad de Vida a través de servicios de salud eficientes y oportuno</v>
      </c>
      <c r="B33" s="51" t="str">
        <f t="shared" si="1"/>
        <v>010201-Aseguramiento.</v>
      </c>
      <c r="C33" s="52" t="str">
        <f t="shared" si="2"/>
        <v>Garantizar a la población el derecho a la atención en salud, de manera oportuna, humanizada y con calidad.</v>
      </c>
      <c r="D33" s="53" t="s">
        <v>19</v>
      </c>
      <c r="E33" s="50" t="s">
        <v>298</v>
      </c>
      <c r="F33" s="128" t="s">
        <v>347</v>
      </c>
      <c r="G33" s="54">
        <v>3</v>
      </c>
      <c r="H33" s="55" t="s">
        <v>340</v>
      </c>
      <c r="I33" s="56">
        <v>2012</v>
      </c>
      <c r="J33" s="57" t="str">
        <f t="shared" si="3"/>
        <v>MONICA DEL PILAR MONTERO PEREZ</v>
      </c>
      <c r="K33" s="58" t="s">
        <v>130</v>
      </c>
      <c r="L33" s="50" t="s">
        <v>245</v>
      </c>
      <c r="M33" s="51" t="s">
        <v>245</v>
      </c>
      <c r="N33" s="51" t="s">
        <v>245</v>
      </c>
      <c r="O33" s="51" t="s">
        <v>245</v>
      </c>
      <c r="P33" s="51" t="s">
        <v>245</v>
      </c>
      <c r="Q33" s="51" t="s">
        <v>245</v>
      </c>
      <c r="R33" s="51" t="s">
        <v>245</v>
      </c>
      <c r="S33" s="51" t="s">
        <v>245</v>
      </c>
      <c r="T33" s="52" t="s">
        <v>100</v>
      </c>
      <c r="U33" s="53" t="s">
        <v>245</v>
      </c>
      <c r="V33" s="75"/>
      <c r="W33" s="112"/>
      <c r="X33" s="116">
        <v>8356549999.7999992</v>
      </c>
      <c r="Y33" s="114" t="s">
        <v>440</v>
      </c>
      <c r="Z33" s="133"/>
      <c r="AA33" s="114"/>
      <c r="AB33" s="126" t="str">
        <f>VLOOKUP(D33,[1]Hoja3!$A$2:$E$50,2,0)</f>
        <v>09</v>
      </c>
      <c r="AC33" s="122"/>
      <c r="AD33" s="122"/>
      <c r="AE33" s="122" t="str">
        <f t="shared" si="4"/>
        <v>Proyecto: 01020101-Promoción del Aseguramiento. ; Nombre Ficha EBI: ADMINISTRACIÓN DEL REGIMEN SUBSIDIADO EN EL MUNICIPIO DE TOCANCIPÁ, CUNDINAMARCA COLOMBIA; Código SSEPI: 2012-25817-0029.</v>
      </c>
      <c r="AF33" s="124"/>
      <c r="AG33" s="124"/>
      <c r="AH33" s="122"/>
      <c r="AI33" s="122"/>
      <c r="AJ33" s="122">
        <f>VLOOKUP(D33,[1]Hoja3!$A$2:$E$50,5,0)</f>
        <v>1</v>
      </c>
      <c r="AK33" s="122"/>
      <c r="AL33" s="122"/>
      <c r="AM33" s="122"/>
      <c r="AN33" s="122"/>
      <c r="AO33" s="122"/>
      <c r="AP33" s="118"/>
    </row>
    <row r="34" spans="1:42" s="48" customFormat="1" ht="76.5" x14ac:dyDescent="0.25">
      <c r="A34" s="59" t="str">
        <f t="shared" si="0"/>
        <v>0102-Bienestar y Calidad de Vida a través de servicios de salud eficientes y oportuno</v>
      </c>
      <c r="B34" s="51" t="str">
        <f t="shared" si="1"/>
        <v>010202-Atención Integral con corresponsabilidad en el desarrollo de servicios de salud.</v>
      </c>
      <c r="C34" s="52">
        <f t="shared" si="2"/>
        <v>0</v>
      </c>
      <c r="D34" s="53" t="s">
        <v>21</v>
      </c>
      <c r="E34" s="50" t="s">
        <v>285</v>
      </c>
      <c r="F34" s="128" t="s">
        <v>348</v>
      </c>
      <c r="G34" s="54">
        <v>13</v>
      </c>
      <c r="H34" s="55" t="s">
        <v>339</v>
      </c>
      <c r="I34" s="56">
        <v>2012</v>
      </c>
      <c r="J34" s="57" t="str">
        <f t="shared" si="3"/>
        <v>MONICA DEL PILAR MONTERO PEREZ</v>
      </c>
      <c r="K34" s="58" t="s">
        <v>130</v>
      </c>
      <c r="L34" s="50" t="s">
        <v>245</v>
      </c>
      <c r="M34" s="51" t="s">
        <v>245</v>
      </c>
      <c r="N34" s="51" t="s">
        <v>245</v>
      </c>
      <c r="O34" s="51" t="s">
        <v>245</v>
      </c>
      <c r="P34" s="51" t="s">
        <v>245</v>
      </c>
      <c r="Q34" s="51" t="s">
        <v>245</v>
      </c>
      <c r="R34" s="51" t="s">
        <v>245</v>
      </c>
      <c r="S34" s="51" t="s">
        <v>245</v>
      </c>
      <c r="T34" s="52" t="s">
        <v>100</v>
      </c>
      <c r="U34" s="53" t="s">
        <v>245</v>
      </c>
      <c r="V34" s="75"/>
      <c r="W34" s="112"/>
      <c r="X34" s="116">
        <v>2673030000.0000005</v>
      </c>
      <c r="Y34" s="114" t="s">
        <v>440</v>
      </c>
      <c r="Z34" s="133"/>
      <c r="AA34" s="114"/>
      <c r="AB34" s="126" t="str">
        <f>VLOOKUP(D34,[1]Hoja3!$A$2:$E$50,2,0)</f>
        <v>10</v>
      </c>
      <c r="AC34" s="122"/>
      <c r="AD34" s="122"/>
      <c r="AE34" s="122" t="str">
        <f t="shared" si="4"/>
        <v>Proyecto: 01020201-Tocancipá saludable.; Nombre Ficha EBI: MEJORAMIENTO Y ATENCION INTEGRAL CORESPONSABILIDAD EN EL DESARROLLO DE SERVICIOS DE SALUD EN EL MUNICIPIO DE TOCANCIPÁ CUNDINAMARCA COLOMBIA; Código SSEPI: 2012-25817-0016.</v>
      </c>
      <c r="AF34" s="124"/>
      <c r="AG34" s="124"/>
      <c r="AH34" s="122"/>
      <c r="AI34" s="122"/>
      <c r="AJ34" s="122">
        <f>VLOOKUP(D34,[1]Hoja3!$A$2:$E$50,5,0)</f>
        <v>1</v>
      </c>
      <c r="AK34" s="122"/>
      <c r="AL34" s="122"/>
      <c r="AM34" s="122"/>
      <c r="AN34" s="122"/>
      <c r="AO34" s="122"/>
      <c r="AP34" s="118"/>
    </row>
    <row r="35" spans="1:42" s="48" customFormat="1" ht="63.75" x14ac:dyDescent="0.25">
      <c r="A35" s="59" t="str">
        <f t="shared" si="0"/>
        <v>0301-Espacios Verdes:  Herencia para nuestros hijos</v>
      </c>
      <c r="B35" s="51" t="str">
        <f t="shared" si="1"/>
        <v>030105-Agua sustento de vida</v>
      </c>
      <c r="C35" s="52" t="str">
        <f t="shared" si="2"/>
        <v>Preservar fuentes hídricas.</v>
      </c>
      <c r="D35" s="53" t="s">
        <v>64</v>
      </c>
      <c r="E35" s="50" t="s">
        <v>299</v>
      </c>
      <c r="F35" s="128" t="s">
        <v>367</v>
      </c>
      <c r="G35" s="54">
        <v>11</v>
      </c>
      <c r="H35" s="55" t="s">
        <v>340</v>
      </c>
      <c r="I35" s="56">
        <v>2012</v>
      </c>
      <c r="J35" s="57" t="str">
        <f t="shared" si="3"/>
        <v>JORGE SARMIENTO TELLEZ</v>
      </c>
      <c r="K35" s="58" t="s">
        <v>125</v>
      </c>
      <c r="L35" s="50" t="s">
        <v>245</v>
      </c>
      <c r="M35" s="51" t="s">
        <v>245</v>
      </c>
      <c r="N35" s="51" t="s">
        <v>245</v>
      </c>
      <c r="O35" s="51" t="s">
        <v>245</v>
      </c>
      <c r="P35" s="51" t="s">
        <v>245</v>
      </c>
      <c r="Q35" s="51" t="s">
        <v>245</v>
      </c>
      <c r="R35" s="51" t="s">
        <v>245</v>
      </c>
      <c r="S35" s="51" t="s">
        <v>245</v>
      </c>
      <c r="T35" s="52" t="s">
        <v>100</v>
      </c>
      <c r="U35" s="53" t="s">
        <v>245</v>
      </c>
      <c r="V35" s="75"/>
      <c r="W35" s="112"/>
      <c r="X35" s="116">
        <v>2801000000</v>
      </c>
      <c r="Y35" s="114" t="s">
        <v>440</v>
      </c>
      <c r="Z35" s="133"/>
      <c r="AA35" s="114"/>
      <c r="AB35" s="126" t="str">
        <f>VLOOKUP(D35,[1]Hoja3!$A$2:$E$50,2,0)</f>
        <v>32</v>
      </c>
      <c r="AC35" s="122"/>
      <c r="AD35" s="122"/>
      <c r="AE35" s="122" t="str">
        <f t="shared" si="4"/>
        <v>Proyecto: 03010501-Manejo y recuperación del sistema hídrico.; Nombre Ficha EBI: RECUPERACION Y MANEJO DEL SISTEMA HIDRICO DEL MUNICIPIO DE TOCANCIPA DEPARTAMENTO DE CUNDINAMARCA COLOMBIA; Código SSEPI: 2012-25817-0030.</v>
      </c>
      <c r="AF35" s="124"/>
      <c r="AG35" s="124"/>
      <c r="AH35" s="122"/>
      <c r="AI35" s="122"/>
      <c r="AJ35" s="122">
        <f>VLOOKUP(D35,[1]Hoja3!$A$2:$E$50,5,0)</f>
        <v>3</v>
      </c>
      <c r="AK35" s="122"/>
      <c r="AL35" s="122"/>
      <c r="AM35" s="122"/>
      <c r="AN35" s="122"/>
      <c r="AO35" s="122"/>
      <c r="AP35" s="118"/>
    </row>
    <row r="36" spans="1:42" s="48" customFormat="1" ht="63.75" x14ac:dyDescent="0.25">
      <c r="A36" s="59" t="str">
        <f t="shared" si="0"/>
        <v>0103-Tocancipá Segura</v>
      </c>
      <c r="B36" s="51" t="str">
        <f t="shared" si="1"/>
        <v>010303-Riesgos y Amenazas</v>
      </c>
      <c r="C36" s="52" t="str">
        <f t="shared" si="2"/>
        <v>Desarrollar acciones para mitigar, prevenir y reducir los factores de riesgo en el municipio.</v>
      </c>
      <c r="D36" s="53" t="s">
        <v>33</v>
      </c>
      <c r="E36" s="50" t="s">
        <v>311</v>
      </c>
      <c r="F36" s="128" t="s">
        <v>349</v>
      </c>
      <c r="G36" s="54">
        <v>30</v>
      </c>
      <c r="H36" s="55" t="s">
        <v>340</v>
      </c>
      <c r="I36" s="56">
        <v>2012</v>
      </c>
      <c r="J36" s="57" t="str">
        <f t="shared" si="3"/>
        <v>ERICK JOHANY GALEANO BASABE</v>
      </c>
      <c r="K36" s="58" t="s">
        <v>114</v>
      </c>
      <c r="L36" s="50" t="s">
        <v>245</v>
      </c>
      <c r="M36" s="51" t="s">
        <v>245</v>
      </c>
      <c r="N36" s="51" t="s">
        <v>245</v>
      </c>
      <c r="O36" s="51" t="s">
        <v>245</v>
      </c>
      <c r="P36" s="51" t="s">
        <v>245</v>
      </c>
      <c r="Q36" s="51" t="s">
        <v>245</v>
      </c>
      <c r="R36" s="51" t="s">
        <v>245</v>
      </c>
      <c r="S36" s="51" t="s">
        <v>245</v>
      </c>
      <c r="T36" s="52" t="s">
        <v>100</v>
      </c>
      <c r="U36" s="53" t="s">
        <v>245</v>
      </c>
      <c r="V36" s="75"/>
      <c r="W36" s="112"/>
      <c r="X36" s="116">
        <v>3120000000</v>
      </c>
      <c r="Y36" s="114" t="s">
        <v>440</v>
      </c>
      <c r="Z36" s="133"/>
      <c r="AA36" s="114"/>
      <c r="AB36" s="126" t="str">
        <f>VLOOKUP(D36,[1]Hoja3!$A$2:$E$50,2,0)</f>
        <v>16</v>
      </c>
      <c r="AC36" s="122"/>
      <c r="AD36" s="122"/>
      <c r="AE36" s="122" t="str">
        <f t="shared" si="4"/>
        <v>Proyecto: 01030301-Gestión del riesgo.; Nombre Ficha EBI: IMPLEMENTACIÓN DE POLÍTICA PÚBLICA PARA LA GESTIÓN DEL RIESGO EN EL MUNICIPIO DE TOCANCIPÁ DEPARTAMENTO DE CUNDINAMARCA COLOMBIA; Código SSEPI: 2012-25817-0042.</v>
      </c>
      <c r="AF36" s="124"/>
      <c r="AG36" s="124"/>
      <c r="AH36" s="122"/>
      <c r="AI36" s="122"/>
      <c r="AJ36" s="122">
        <f>VLOOKUP(D36,[1]Hoja3!$A$2:$E$50,5,0)</f>
        <v>2</v>
      </c>
      <c r="AK36" s="122"/>
      <c r="AL36" s="122"/>
      <c r="AM36" s="122"/>
      <c r="AN36" s="122"/>
      <c r="AO36" s="122"/>
      <c r="AP36" s="118"/>
    </row>
    <row r="37" spans="1:42" s="48" customFormat="1" ht="63.75" x14ac:dyDescent="0.25">
      <c r="A37" s="59" t="str">
        <f t="shared" si="0"/>
        <v>0301-Espacios Verdes:  Herencia para nuestros hijos</v>
      </c>
      <c r="B37" s="51" t="str">
        <f t="shared" si="1"/>
        <v>030106-Embellecimiento ambiental</v>
      </c>
      <c r="C37" s="52" t="str">
        <f t="shared" si="2"/>
        <v>Generar espacios visiblemente agradables que recuperen el sentido de apropiación y pertenencia por el Municipio.</v>
      </c>
      <c r="D37" s="53" t="s">
        <v>66</v>
      </c>
      <c r="E37" s="50" t="s">
        <v>310</v>
      </c>
      <c r="F37" s="128" t="s">
        <v>366</v>
      </c>
      <c r="G37" s="54">
        <v>26</v>
      </c>
      <c r="H37" s="55" t="s">
        <v>340</v>
      </c>
      <c r="I37" s="56">
        <v>2012</v>
      </c>
      <c r="J37" s="57" t="str">
        <f t="shared" si="3"/>
        <v>JORGE SARMIENTO TELLEZ</v>
      </c>
      <c r="K37" s="58" t="s">
        <v>125</v>
      </c>
      <c r="L37" s="50" t="s">
        <v>245</v>
      </c>
      <c r="M37" s="51" t="s">
        <v>245</v>
      </c>
      <c r="N37" s="51" t="s">
        <v>245</v>
      </c>
      <c r="O37" s="51" t="s">
        <v>245</v>
      </c>
      <c r="P37" s="51" t="s">
        <v>245</v>
      </c>
      <c r="Q37" s="51" t="s">
        <v>245</v>
      </c>
      <c r="R37" s="51" t="s">
        <v>245</v>
      </c>
      <c r="S37" s="51" t="s">
        <v>245</v>
      </c>
      <c r="T37" s="52" t="s">
        <v>100</v>
      </c>
      <c r="U37" s="53" t="s">
        <v>245</v>
      </c>
      <c r="V37" s="75"/>
      <c r="W37" s="112"/>
      <c r="X37" s="116">
        <v>950000000</v>
      </c>
      <c r="Y37" s="114" t="s">
        <v>440</v>
      </c>
      <c r="Z37" s="133"/>
      <c r="AA37" s="114"/>
      <c r="AB37" s="126" t="str">
        <f>VLOOKUP(D37,[1]Hoja3!$A$2:$E$50,2,0)</f>
        <v>33</v>
      </c>
      <c r="AC37" s="122"/>
      <c r="AD37" s="122"/>
      <c r="AE37" s="122" t="str">
        <f t="shared" si="4"/>
        <v>Proyecto: 03010601-Embellecimiento de Tocancipá.; Nombre Ficha EBI: FORTALECIMIENTO Y EMBELLECIMIENTO DE ALGUNAS AREAS DEL MUNICIPIO DE TOCANCIPÁ DEPARATAMENTO DE CUNDINAMARCA COLOMBIA; Código SSEPI: 2012-25817-0041.</v>
      </c>
      <c r="AF37" s="124"/>
      <c r="AG37" s="124"/>
      <c r="AH37" s="122"/>
      <c r="AI37" s="122"/>
      <c r="AJ37" s="122">
        <f>VLOOKUP(D37,[1]Hoja3!$A$2:$E$50,5,0)</f>
        <v>3</v>
      </c>
      <c r="AK37" s="122"/>
      <c r="AL37" s="122"/>
      <c r="AM37" s="122"/>
      <c r="AN37" s="122"/>
      <c r="AO37" s="122"/>
      <c r="AP37" s="118"/>
    </row>
    <row r="38" spans="1:42" s="48" customFormat="1" ht="76.5" x14ac:dyDescent="0.25">
      <c r="A38" s="59" t="str">
        <f t="shared" si="0"/>
        <v>0301-Espacios Verdes:  Herencia para nuestros hijos</v>
      </c>
      <c r="B38" s="51" t="str">
        <f t="shared" si="1"/>
        <v>030104-Contaminación visual y auditiva</v>
      </c>
      <c r="C38" s="52" t="str">
        <f t="shared" si="2"/>
        <v>Adoptar medidas y mecanismos para mitigar la contaminación visual y auditiva.</v>
      </c>
      <c r="D38" s="53" t="s">
        <v>62</v>
      </c>
      <c r="E38" s="50" t="s">
        <v>300</v>
      </c>
      <c r="F38" s="128" t="s">
        <v>350</v>
      </c>
      <c r="G38" s="54">
        <v>12</v>
      </c>
      <c r="H38" s="55" t="s">
        <v>340</v>
      </c>
      <c r="I38" s="56">
        <v>2012</v>
      </c>
      <c r="J38" s="57" t="str">
        <f t="shared" si="3"/>
        <v>JORGE SARMIENTO TELLEZ</v>
      </c>
      <c r="K38" s="58" t="s">
        <v>125</v>
      </c>
      <c r="L38" s="50" t="s">
        <v>245</v>
      </c>
      <c r="M38" s="51" t="s">
        <v>245</v>
      </c>
      <c r="N38" s="51" t="s">
        <v>245</v>
      </c>
      <c r="O38" s="51" t="s">
        <v>245</v>
      </c>
      <c r="P38" s="51" t="s">
        <v>245</v>
      </c>
      <c r="Q38" s="51" t="s">
        <v>245</v>
      </c>
      <c r="R38" s="51" t="s">
        <v>245</v>
      </c>
      <c r="S38" s="51" t="s">
        <v>245</v>
      </c>
      <c r="T38" s="52" t="s">
        <v>100</v>
      </c>
      <c r="U38" s="53" t="s">
        <v>245</v>
      </c>
      <c r="V38" s="75"/>
      <c r="W38" s="112"/>
      <c r="X38" s="116">
        <v>180000000</v>
      </c>
      <c r="Y38" s="114" t="s">
        <v>440</v>
      </c>
      <c r="Z38" s="133"/>
      <c r="AA38" s="114"/>
      <c r="AB38" s="126" t="str">
        <f>VLOOKUP(D38,[1]Hoja3!$A$2:$E$50,2,0)</f>
        <v>31</v>
      </c>
      <c r="AC38" s="122"/>
      <c r="AD38" s="122"/>
      <c r="AE38" s="122" t="str">
        <f t="shared" si="4"/>
        <v>Proyecto: 03010401-Contaminación visual y auditiva.; Nombre Ficha EBI: IMPLEMENTACIÓN Y MECANISMO PARA MITIGAR LA CONTAMINACIÓN VISUAL AUDITIVA EN EL MUNICIPIO DE TOCANCIPÁ DEPARTAMENTO DE CUNDINAMARCA COLOMBIA; Código SSEPI: 2012-25817-0031.</v>
      </c>
      <c r="AF38" s="124"/>
      <c r="AG38" s="124"/>
      <c r="AH38" s="122"/>
      <c r="AI38" s="122"/>
      <c r="AJ38" s="122">
        <f>VLOOKUP(D38,[1]Hoja3!$A$2:$E$50,5,0)</f>
        <v>3</v>
      </c>
      <c r="AK38" s="122"/>
      <c r="AL38" s="122"/>
      <c r="AM38" s="122"/>
      <c r="AN38" s="122"/>
      <c r="AO38" s="122"/>
      <c r="AP38" s="118"/>
    </row>
    <row r="39" spans="1:42" s="48" customFormat="1" ht="89.25" x14ac:dyDescent="0.25">
      <c r="A39" s="59" t="str">
        <f t="shared" si="0"/>
        <v>0301-Espacios Verdes:  Herencia para nuestros hijos</v>
      </c>
      <c r="B39" s="51" t="str">
        <f t="shared" si="1"/>
        <v>030101-Industrias responsables con lo verde</v>
      </c>
      <c r="C39" s="52">
        <f t="shared" si="2"/>
        <v>0</v>
      </c>
      <c r="D39" s="53" t="s">
        <v>56</v>
      </c>
      <c r="E39" s="50" t="s">
        <v>301</v>
      </c>
      <c r="F39" s="128" t="s">
        <v>351</v>
      </c>
      <c r="G39" s="54">
        <v>12</v>
      </c>
      <c r="H39" s="55" t="s">
        <v>340</v>
      </c>
      <c r="I39" s="56">
        <v>2012</v>
      </c>
      <c r="J39" s="57" t="str">
        <f t="shared" si="3"/>
        <v>JORGE SARMIENTO TELLEZ</v>
      </c>
      <c r="K39" s="58" t="s">
        <v>125</v>
      </c>
      <c r="L39" s="50" t="s">
        <v>245</v>
      </c>
      <c r="M39" s="51" t="s">
        <v>245</v>
      </c>
      <c r="N39" s="51" t="s">
        <v>245</v>
      </c>
      <c r="O39" s="51" t="s">
        <v>245</v>
      </c>
      <c r="P39" s="51" t="s">
        <v>245</v>
      </c>
      <c r="Q39" s="51" t="s">
        <v>245</v>
      </c>
      <c r="R39" s="51" t="s">
        <v>245</v>
      </c>
      <c r="S39" s="51" t="s">
        <v>245</v>
      </c>
      <c r="T39" s="52" t="s">
        <v>100</v>
      </c>
      <c r="U39" s="53" t="s">
        <v>245</v>
      </c>
      <c r="V39" s="75"/>
      <c r="W39" s="112"/>
      <c r="X39" s="116">
        <v>3400000003.9999995</v>
      </c>
      <c r="Y39" s="114" t="s">
        <v>440</v>
      </c>
      <c r="Z39" s="133"/>
      <c r="AA39" s="114"/>
      <c r="AB39" s="126" t="str">
        <f>VLOOKUP(D39,[1]Hoja3!$A$2:$E$50,2,0)</f>
        <v>28</v>
      </c>
      <c r="AC39" s="122"/>
      <c r="AD39" s="122"/>
      <c r="AE39" s="122" t="str">
        <f t="shared" si="4"/>
        <v>Proyecto: 03010101-Industrias responsables con lo verde.; Nombre Ficha EBI: DESARROLLO DE ESTRATEGIAS DE CARBONO NEUTRO Y MECANISMO DE PRODUCCIÓN MAS LIMPIA PARA EL FORTALECIMIENTO DE LOS SECTORES PRODUCTIVOS DEL MUNICIPIO DE TOCANCIPÁ CUNDINAMARCA COLOMBIA; Código SSEPI: 2012-25817-0032.</v>
      </c>
      <c r="AF39" s="124"/>
      <c r="AG39" s="124"/>
      <c r="AH39" s="122"/>
      <c r="AI39" s="122"/>
      <c r="AJ39" s="122">
        <f>VLOOKUP(D39,[1]Hoja3!$A$2:$E$50,5,0)</f>
        <v>3</v>
      </c>
      <c r="AK39" s="122"/>
      <c r="AL39" s="122"/>
      <c r="AM39" s="122"/>
      <c r="AN39" s="122"/>
      <c r="AO39" s="122"/>
      <c r="AP39" s="118"/>
    </row>
    <row r="40" spans="1:42" s="48" customFormat="1" ht="76.5" x14ac:dyDescent="0.25">
      <c r="A40" s="59" t="str">
        <f t="shared" si="0"/>
        <v>0301-Espacios Verdes:  Herencia para nuestros hijos</v>
      </c>
      <c r="B40" s="51" t="str">
        <f t="shared" si="1"/>
        <v>030103-Por el aire que merecemos respirar</v>
      </c>
      <c r="C40" s="52" t="str">
        <f t="shared" si="2"/>
        <v>Adoptar medidas y mecanismos para mitigar la contaminación del aire.</v>
      </c>
      <c r="D40" s="53" t="s">
        <v>60</v>
      </c>
      <c r="E40" s="50" t="s">
        <v>302</v>
      </c>
      <c r="F40" s="128" t="s">
        <v>352</v>
      </c>
      <c r="G40" s="54">
        <v>12</v>
      </c>
      <c r="H40" s="55" t="s">
        <v>340</v>
      </c>
      <c r="I40" s="56">
        <v>2012</v>
      </c>
      <c r="J40" s="57" t="str">
        <f t="shared" si="3"/>
        <v>JORGE SARMIENTO TELLEZ</v>
      </c>
      <c r="K40" s="58" t="s">
        <v>125</v>
      </c>
      <c r="L40" s="50" t="s">
        <v>245</v>
      </c>
      <c r="M40" s="51" t="s">
        <v>245</v>
      </c>
      <c r="N40" s="51" t="s">
        <v>245</v>
      </c>
      <c r="O40" s="51" t="s">
        <v>245</v>
      </c>
      <c r="P40" s="51" t="s">
        <v>245</v>
      </c>
      <c r="Q40" s="51" t="s">
        <v>245</v>
      </c>
      <c r="R40" s="51" t="s">
        <v>245</v>
      </c>
      <c r="S40" s="51" t="s">
        <v>245</v>
      </c>
      <c r="T40" s="52" t="s">
        <v>100</v>
      </c>
      <c r="U40" s="53" t="s">
        <v>245</v>
      </c>
      <c r="V40" s="75"/>
      <c r="W40" s="112"/>
      <c r="X40" s="116">
        <v>349999998</v>
      </c>
      <c r="Y40" s="114" t="s">
        <v>440</v>
      </c>
      <c r="Z40" s="133"/>
      <c r="AA40" s="114"/>
      <c r="AB40" s="126" t="str">
        <f>VLOOKUP(D40,[1]Hoja3!$A$2:$E$50,2,0)</f>
        <v>30</v>
      </c>
      <c r="AC40" s="122"/>
      <c r="AD40" s="122"/>
      <c r="AE40" s="122" t="str">
        <f t="shared" si="4"/>
        <v>Proyecto: 03010301-Por el aire que merecemos respirar.; Nombre Ficha EBI: IMPLEMENTACIÓN DE MEDIDAS Y MECANISMO PARA MITIGAR LA CONTAMINACIÓN DEL AIRE EN EL MUNICIPIO DE TOCANCIPÁ DEPARTAMENTO DE CVUNDINAMARCA, COLOMBIA; Código SSEPI: 2012-25817-0033.</v>
      </c>
      <c r="AF40" s="124"/>
      <c r="AG40" s="124"/>
      <c r="AH40" s="122"/>
      <c r="AI40" s="122"/>
      <c r="AJ40" s="122">
        <f>VLOOKUP(D40,[1]Hoja3!$A$2:$E$50,5,0)</f>
        <v>3</v>
      </c>
      <c r="AK40" s="122"/>
      <c r="AL40" s="122"/>
      <c r="AM40" s="122"/>
      <c r="AN40" s="122"/>
      <c r="AO40" s="122"/>
      <c r="AP40" s="118"/>
    </row>
    <row r="41" spans="1:42" s="48" customFormat="1" ht="63.75" x14ac:dyDescent="0.25">
      <c r="A41" s="59" t="str">
        <f t="shared" si="0"/>
        <v>0103-Tocancipá Segura</v>
      </c>
      <c r="B41" s="51" t="str">
        <f t="shared" si="1"/>
        <v>010302-Infancia y Adolescencia base  de la sociedad</v>
      </c>
      <c r="C41" s="52" t="str">
        <f t="shared" si="2"/>
        <v>Mejorar el desarrollo sicosocial del núcleo familiar con excelente prestación del servicio.</v>
      </c>
      <c r="D41" s="53" t="s">
        <v>31</v>
      </c>
      <c r="E41" s="50" t="s">
        <v>309</v>
      </c>
      <c r="F41" s="128" t="s">
        <v>353</v>
      </c>
      <c r="G41" s="54">
        <v>22</v>
      </c>
      <c r="H41" s="55" t="s">
        <v>340</v>
      </c>
      <c r="I41" s="56">
        <v>2012</v>
      </c>
      <c r="J41" s="57" t="str">
        <f t="shared" si="3"/>
        <v>ERICK JOHANY GALEANO BASABE</v>
      </c>
      <c r="K41" s="58" t="s">
        <v>114</v>
      </c>
      <c r="L41" s="50" t="s">
        <v>245</v>
      </c>
      <c r="M41" s="51" t="s">
        <v>245</v>
      </c>
      <c r="N41" s="51" t="s">
        <v>245</v>
      </c>
      <c r="O41" s="51" t="s">
        <v>245</v>
      </c>
      <c r="P41" s="51" t="s">
        <v>245</v>
      </c>
      <c r="Q41" s="51" t="s">
        <v>245</v>
      </c>
      <c r="R41" s="51" t="s">
        <v>245</v>
      </c>
      <c r="S41" s="51" t="s">
        <v>245</v>
      </c>
      <c r="T41" s="52" t="s">
        <v>100</v>
      </c>
      <c r="U41" s="53" t="s">
        <v>245</v>
      </c>
      <c r="V41" s="75"/>
      <c r="W41" s="112"/>
      <c r="X41" s="116">
        <v>150000000</v>
      </c>
      <c r="Y41" s="114" t="s">
        <v>440</v>
      </c>
      <c r="Z41" s="133"/>
      <c r="AA41" s="114"/>
      <c r="AB41" s="126" t="str">
        <f>VLOOKUP(D41,[1]Hoja3!$A$2:$E$50,2,0)</f>
        <v>15</v>
      </c>
      <c r="AC41" s="122"/>
      <c r="AD41" s="122"/>
      <c r="AE41" s="122" t="str">
        <f t="shared" si="4"/>
        <v>Proyecto: 01030201-Infancia y la adolescencia protegida integralmente; Nombre Ficha EBI: PROTECCIÓN INTEGRAL A LA INFANCIA Y LA ADOLESCENCIA EN EL MUNICIPIO DE TOCANCIPÁ DEPARTAMENTO DE CUNDINAMARCA COLOMBIA; Código SSEPI: 2012-25817-0040.</v>
      </c>
      <c r="AF41" s="124"/>
      <c r="AG41" s="124"/>
      <c r="AH41" s="122"/>
      <c r="AI41" s="122"/>
      <c r="AJ41" s="122">
        <f>VLOOKUP(D41,[1]Hoja3!$A$2:$E$50,5,0)</f>
        <v>2</v>
      </c>
      <c r="AK41" s="122"/>
      <c r="AL41" s="122"/>
      <c r="AM41" s="122"/>
      <c r="AN41" s="122"/>
      <c r="AO41" s="122"/>
      <c r="AP41" s="118"/>
    </row>
    <row r="42" spans="1:42" s="48" customFormat="1" ht="63.75" x14ac:dyDescent="0.25">
      <c r="A42" s="59" t="str">
        <f t="shared" si="0"/>
        <v>0103-Tocancipá Segura</v>
      </c>
      <c r="B42" s="51" t="str">
        <f t="shared" si="1"/>
        <v>010301-Seguridad y Cultura Ciudadana</v>
      </c>
      <c r="C42" s="52" t="str">
        <f t="shared" si="2"/>
        <v>Contribuir al mejoramiento de la seguridad en el municipio y generar mecanismos de cultura ciudadana.</v>
      </c>
      <c r="D42" s="53" t="s">
        <v>29</v>
      </c>
      <c r="E42" s="50" t="s">
        <v>303</v>
      </c>
      <c r="F42" s="128" t="s">
        <v>354</v>
      </c>
      <c r="G42" s="54">
        <v>12</v>
      </c>
      <c r="H42" s="55" t="s">
        <v>340</v>
      </c>
      <c r="I42" s="56">
        <v>2012</v>
      </c>
      <c r="J42" s="57" t="str">
        <f t="shared" si="3"/>
        <v>ERICK JOHANY GALEANO BASABE</v>
      </c>
      <c r="K42" s="58" t="s">
        <v>114</v>
      </c>
      <c r="L42" s="50" t="s">
        <v>245</v>
      </c>
      <c r="M42" s="51" t="s">
        <v>245</v>
      </c>
      <c r="N42" s="51" t="s">
        <v>245</v>
      </c>
      <c r="O42" s="51" t="s">
        <v>245</v>
      </c>
      <c r="P42" s="51" t="s">
        <v>245</v>
      </c>
      <c r="Q42" s="51" t="s">
        <v>245</v>
      </c>
      <c r="R42" s="51" t="s">
        <v>245</v>
      </c>
      <c r="S42" s="51" t="s">
        <v>245</v>
      </c>
      <c r="T42" s="52" t="s">
        <v>100</v>
      </c>
      <c r="U42" s="53" t="s">
        <v>245</v>
      </c>
      <c r="V42" s="75"/>
      <c r="W42" s="112"/>
      <c r="X42" s="116">
        <v>80000000</v>
      </c>
      <c r="Y42" s="114" t="s">
        <v>440</v>
      </c>
      <c r="Z42" s="133"/>
      <c r="AA42" s="114"/>
      <c r="AB42" s="126" t="str">
        <f>VLOOKUP(D42,[1]Hoja3!$A$2:$E$50,2,0)</f>
        <v>14</v>
      </c>
      <c r="AC42" s="122"/>
      <c r="AD42" s="122"/>
      <c r="AE42" s="122" t="str">
        <f t="shared" si="4"/>
        <v>Proyecto: 01030102-Apuesta por la cultura ciudadana; Nombre Ficha EBI: IMPLEMENTACIÓN DE ESTRATEGIA DE CULTURA CIUDADANA EN EL MUNICIPIO DE TOCANCIPÁ DEPARTAMENTO DE CUNDINAMARCA; Código SSEPI: 2012-25817-0034.</v>
      </c>
      <c r="AF42" s="124"/>
      <c r="AG42" s="124"/>
      <c r="AH42" s="122"/>
      <c r="AI42" s="122"/>
      <c r="AJ42" s="122">
        <f>VLOOKUP(D42,[1]Hoja3!$A$2:$E$50,5,0)</f>
        <v>2</v>
      </c>
      <c r="AK42" s="122"/>
      <c r="AL42" s="122"/>
      <c r="AM42" s="122"/>
      <c r="AN42" s="122"/>
      <c r="AO42" s="122"/>
      <c r="AP42" s="118"/>
    </row>
    <row r="43" spans="1:42" s="48" customFormat="1" ht="63.75" x14ac:dyDescent="0.25">
      <c r="A43" s="59" t="str">
        <f t="shared" si="0"/>
        <v>0301-Espacios Verdes:  Herencia para nuestros hijos</v>
      </c>
      <c r="B43" s="51" t="str">
        <f t="shared" si="1"/>
        <v>030102-Cerros nuestro pulmón</v>
      </c>
      <c r="C43" s="52" t="str">
        <f t="shared" si="2"/>
        <v>Proteger y usar sosteniblemente los cerros del municipio de Tocancipá.</v>
      </c>
      <c r="D43" s="53" t="s">
        <v>58</v>
      </c>
      <c r="E43" s="50" t="s">
        <v>305</v>
      </c>
      <c r="F43" s="128" t="s">
        <v>355</v>
      </c>
      <c r="G43" s="54">
        <v>12</v>
      </c>
      <c r="H43" s="55" t="s">
        <v>340</v>
      </c>
      <c r="I43" s="56">
        <v>2012</v>
      </c>
      <c r="J43" s="57" t="str">
        <f t="shared" si="3"/>
        <v>JORGE SARMIENTO TELLEZ</v>
      </c>
      <c r="K43" s="58" t="s">
        <v>125</v>
      </c>
      <c r="L43" s="50" t="s">
        <v>245</v>
      </c>
      <c r="M43" s="51" t="s">
        <v>245</v>
      </c>
      <c r="N43" s="51" t="s">
        <v>245</v>
      </c>
      <c r="O43" s="51" t="s">
        <v>245</v>
      </c>
      <c r="P43" s="51" t="s">
        <v>245</v>
      </c>
      <c r="Q43" s="51" t="s">
        <v>245</v>
      </c>
      <c r="R43" s="51" t="s">
        <v>245</v>
      </c>
      <c r="S43" s="51" t="s">
        <v>245</v>
      </c>
      <c r="T43" s="52" t="s">
        <v>100</v>
      </c>
      <c r="U43" s="53" t="s">
        <v>245</v>
      </c>
      <c r="V43" s="75"/>
      <c r="W43" s="112"/>
      <c r="X43" s="116">
        <v>2700000000</v>
      </c>
      <c r="Y43" s="114" t="s">
        <v>440</v>
      </c>
      <c r="Z43" s="133"/>
      <c r="AA43" s="114"/>
      <c r="AB43" s="126" t="str">
        <f>VLOOKUP(D43,[1]Hoja3!$A$2:$E$50,2,0)</f>
        <v>29</v>
      </c>
      <c r="AC43" s="122"/>
      <c r="AD43" s="122"/>
      <c r="AE43" s="122" t="str">
        <f t="shared" si="4"/>
        <v>Proyecto: 03010201-Recuperación y conservación de nuestros cerros.; Nombre Ficha EBI: PROTECCIÓN Y USO SOSTENIBLE DE LOS CERROS DEL MUICIPIO DE TOCANCIPÁ DEPARTAMENTO DE CUNDINAMARCA COLOMBIA; Código SSEPI: 2012-25817-0036.</v>
      </c>
      <c r="AF43" s="124"/>
      <c r="AG43" s="124"/>
      <c r="AH43" s="122"/>
      <c r="AI43" s="122"/>
      <c r="AJ43" s="122">
        <f>VLOOKUP(D43,[1]Hoja3!$A$2:$E$50,5,0)</f>
        <v>3</v>
      </c>
      <c r="AK43" s="122"/>
      <c r="AL43" s="122"/>
      <c r="AM43" s="122"/>
      <c r="AN43" s="122"/>
      <c r="AO43" s="122"/>
      <c r="AP43" s="118"/>
    </row>
    <row r="44" spans="1:42" s="48" customFormat="1" ht="51" x14ac:dyDescent="0.25">
      <c r="A44" s="59" t="str">
        <f t="shared" si="0"/>
        <v>0201-Inclusión Social, Politicamente responsables y con corresponsabilidad de todos los actores</v>
      </c>
      <c r="B44" s="51" t="str">
        <f t="shared" si="1"/>
        <v>020104-Familia núcleo de la sociedad</v>
      </c>
      <c r="C44" s="52" t="str">
        <f t="shared" si="2"/>
        <v>Contribuir al mejoramiento de las condiciones de vida de las familias del municipio de Tocancipá.</v>
      </c>
      <c r="D44" s="53" t="s">
        <v>52</v>
      </c>
      <c r="E44" s="50" t="s">
        <v>306</v>
      </c>
      <c r="F44" s="128" t="s">
        <v>356</v>
      </c>
      <c r="G44" s="54">
        <v>18</v>
      </c>
      <c r="H44" s="55" t="s">
        <v>340</v>
      </c>
      <c r="I44" s="56">
        <v>2012</v>
      </c>
      <c r="J44" s="57" t="str">
        <f t="shared" si="3"/>
        <v>DINA LUZ SANCHEZ ARDILA</v>
      </c>
      <c r="K44" s="58" t="s">
        <v>122</v>
      </c>
      <c r="L44" s="50" t="s">
        <v>245</v>
      </c>
      <c r="M44" s="51" t="s">
        <v>245</v>
      </c>
      <c r="N44" s="51" t="s">
        <v>245</v>
      </c>
      <c r="O44" s="51" t="s">
        <v>245</v>
      </c>
      <c r="P44" s="51" t="s">
        <v>245</v>
      </c>
      <c r="Q44" s="51" t="s">
        <v>245</v>
      </c>
      <c r="R44" s="51" t="s">
        <v>245</v>
      </c>
      <c r="S44" s="51" t="s">
        <v>245</v>
      </c>
      <c r="T44" s="52" t="s">
        <v>100</v>
      </c>
      <c r="U44" s="53" t="s">
        <v>245</v>
      </c>
      <c r="V44" s="75"/>
      <c r="W44" s="112"/>
      <c r="X44" s="116">
        <v>337000050.02699965</v>
      </c>
      <c r="Y44" s="114" t="s">
        <v>440</v>
      </c>
      <c r="Z44" s="133"/>
      <c r="AA44" s="114"/>
      <c r="AB44" s="126" t="str">
        <f>VLOOKUP(D44,[1]Hoja3!$A$2:$E$50,2,0)</f>
        <v>26</v>
      </c>
      <c r="AC44" s="122"/>
      <c r="AD44" s="122"/>
      <c r="AE44" s="122" t="str">
        <f t="shared" si="4"/>
        <v>Proyecto: 02010401-Familia núcleo de la sociedad.; Nombre Ficha EBI: APOYO A LAS FAMILIAS EN CONDICIONES MAS VULNERABLES QUE HABITAN EN EL MUNICIPIO DE TOCANCIPÁ; Código SSEPI: 2012-25817-0037.</v>
      </c>
      <c r="AF44" s="124"/>
      <c r="AG44" s="124"/>
      <c r="AH44" s="122"/>
      <c r="AI44" s="122"/>
      <c r="AJ44" s="122">
        <f>VLOOKUP(D44,[1]Hoja3!$A$2:$E$50,5,0)</f>
        <v>3</v>
      </c>
      <c r="AK44" s="122"/>
      <c r="AL44" s="122"/>
      <c r="AM44" s="122"/>
      <c r="AN44" s="122"/>
      <c r="AO44" s="122"/>
      <c r="AP44" s="118"/>
    </row>
    <row r="45" spans="1:42" s="48" customFormat="1" ht="63.75" x14ac:dyDescent="0.25">
      <c r="A45" s="59" t="str">
        <f t="shared" si="0"/>
        <v>0201-Inclusión Social, Politicamente responsables y con corresponsabilidad de todos los actores</v>
      </c>
      <c r="B45" s="51" t="str">
        <f t="shared" si="1"/>
        <v>020101-Nad ie con hambre</v>
      </c>
      <c r="C45" s="52" t="str">
        <f t="shared" si="2"/>
        <v>Mejorar las condiciones nutricionales de la comunidad de Tocancipá.</v>
      </c>
      <c r="D45" s="53" t="s">
        <v>46</v>
      </c>
      <c r="E45" s="50" t="s">
        <v>307</v>
      </c>
      <c r="F45" s="128" t="s">
        <v>356</v>
      </c>
      <c r="G45" s="54">
        <v>18</v>
      </c>
      <c r="H45" s="55" t="s">
        <v>340</v>
      </c>
      <c r="I45" s="56">
        <v>2012</v>
      </c>
      <c r="J45" s="57" t="str">
        <f t="shared" si="3"/>
        <v>DINA LUZ SANCHEZ ARDILA</v>
      </c>
      <c r="K45" s="58" t="s">
        <v>122</v>
      </c>
      <c r="L45" s="50" t="s">
        <v>245</v>
      </c>
      <c r="M45" s="51" t="s">
        <v>245</v>
      </c>
      <c r="N45" s="51" t="s">
        <v>245</v>
      </c>
      <c r="O45" s="51" t="s">
        <v>245</v>
      </c>
      <c r="P45" s="51" t="s">
        <v>245</v>
      </c>
      <c r="Q45" s="51" t="s">
        <v>245</v>
      </c>
      <c r="R45" s="51" t="s">
        <v>245</v>
      </c>
      <c r="S45" s="51" t="s">
        <v>245</v>
      </c>
      <c r="T45" s="52" t="s">
        <v>100</v>
      </c>
      <c r="U45" s="53" t="s">
        <v>245</v>
      </c>
      <c r="V45" s="75"/>
      <c r="W45" s="112"/>
      <c r="X45" s="116">
        <v>4966650000</v>
      </c>
      <c r="Y45" s="114" t="s">
        <v>440</v>
      </c>
      <c r="Z45" s="133"/>
      <c r="AA45" s="114"/>
      <c r="AB45" s="126" t="str">
        <f>VLOOKUP(D45,[1]Hoja3!$A$2:$E$50,2,0)</f>
        <v>23</v>
      </c>
      <c r="AC45" s="122"/>
      <c r="AD45" s="122"/>
      <c r="AE45" s="122" t="str">
        <f t="shared" si="4"/>
        <v>Proyecto: 02010102-Seguridad alimentaria y nutricional.; Nombre Ficha EBI: APOYO A LAS FAMILIAS EN CONDICIONES MAS VULNERABLES QUE HABITAN EN EL MUNICIPIO DE TOCANCIPÁ; Código SSEPI: 2012-25817-0038.</v>
      </c>
      <c r="AF45" s="124"/>
      <c r="AG45" s="124"/>
      <c r="AH45" s="122"/>
      <c r="AI45" s="122"/>
      <c r="AJ45" s="122">
        <f>VLOOKUP(D45,[1]Hoja3!$A$2:$E$50,5,0)</f>
        <v>2</v>
      </c>
      <c r="AK45" s="122"/>
      <c r="AL45" s="122"/>
      <c r="AM45" s="122"/>
      <c r="AN45" s="122"/>
      <c r="AO45" s="122"/>
      <c r="AP45" s="118"/>
    </row>
    <row r="46" spans="1:42" s="48" customFormat="1" ht="51" x14ac:dyDescent="0.25">
      <c r="A46" s="59" t="str">
        <f t="shared" si="0"/>
        <v>0201-Inclusión Social, Politicamente responsables y con corresponsabilidad de todos los actores</v>
      </c>
      <c r="B46" s="51" t="str">
        <f t="shared" si="1"/>
        <v>020101-Nadie con hambre</v>
      </c>
      <c r="C46" s="52" t="str">
        <f t="shared" si="2"/>
        <v>Mejorar las condiciones nutricionales de la comunidad de Tocancipá.</v>
      </c>
      <c r="D46" s="53" t="s">
        <v>44</v>
      </c>
      <c r="E46" s="50" t="s">
        <v>308</v>
      </c>
      <c r="F46" s="128" t="s">
        <v>361</v>
      </c>
      <c r="G46" s="54">
        <v>18</v>
      </c>
      <c r="H46" s="55" t="s">
        <v>340</v>
      </c>
      <c r="I46" s="56">
        <v>2012</v>
      </c>
      <c r="J46" s="57" t="str">
        <f t="shared" si="3"/>
        <v>DINA LUZ SANCHEZ ARDILA</v>
      </c>
      <c r="K46" s="58" t="s">
        <v>122</v>
      </c>
      <c r="L46" s="50" t="s">
        <v>245</v>
      </c>
      <c r="M46" s="51" t="s">
        <v>245</v>
      </c>
      <c r="N46" s="51" t="s">
        <v>245</v>
      </c>
      <c r="O46" s="51" t="s">
        <v>245</v>
      </c>
      <c r="P46" s="51" t="s">
        <v>245</v>
      </c>
      <c r="Q46" s="51" t="s">
        <v>245</v>
      </c>
      <c r="R46" s="51" t="s">
        <v>245</v>
      </c>
      <c r="S46" s="51" t="s">
        <v>245</v>
      </c>
      <c r="T46" s="52" t="s">
        <v>100</v>
      </c>
      <c r="U46" s="53" t="s">
        <v>245</v>
      </c>
      <c r="V46" s="75"/>
      <c r="W46" s="112"/>
      <c r="X46" s="116">
        <v>7709210399.999999</v>
      </c>
      <c r="Y46" s="114" t="s">
        <v>440</v>
      </c>
      <c r="Z46" s="133"/>
      <c r="AA46" s="114"/>
      <c r="AB46" s="126" t="str">
        <f>VLOOKUP(D46,[1]Hoja3!$A$2:$E$50,2,0)</f>
        <v>22</v>
      </c>
      <c r="AC46" s="122"/>
      <c r="AD46" s="122"/>
      <c r="AE46" s="122" t="str">
        <f t="shared" si="4"/>
        <v>Proyecto: 02010101-Alimentación escolar; Nombre Ficha EBI: APOYO A ESTUDIANTES SEDES E INSTITUCIONES EDUCATIVAS OFICIALES CON RESTAURANTES ESCOLARES; Código SSEPI: 2012-25817-0039.</v>
      </c>
      <c r="AF46" s="124"/>
      <c r="AG46" s="124"/>
      <c r="AH46" s="122"/>
      <c r="AI46" s="122"/>
      <c r="AJ46" s="122">
        <f>VLOOKUP(D46,[1]Hoja3!$A$2:$E$50,5,0)</f>
        <v>2</v>
      </c>
      <c r="AK46" s="122"/>
      <c r="AL46" s="122"/>
      <c r="AM46" s="122"/>
      <c r="AN46" s="122"/>
      <c r="AO46" s="122"/>
      <c r="AP46" s="118"/>
    </row>
    <row r="47" spans="1:42" s="48" customFormat="1" ht="51" x14ac:dyDescent="0.25">
      <c r="A47" s="59" t="str">
        <f t="shared" si="0"/>
        <v>0401-Tocancipá sostenible y sustentable:  Municipio proyectado y planificado a largo plazo</v>
      </c>
      <c r="B47" s="51" t="str">
        <f t="shared" si="1"/>
        <v>040105-Mejoramiento otros servicios públicos</v>
      </c>
      <c r="C47" s="52" t="str">
        <f t="shared" si="2"/>
        <v>Ampliar el aprovechamiento de los residuos sólidos del municipio de Tocancipá.</v>
      </c>
      <c r="D47" s="53" t="s">
        <v>362</v>
      </c>
      <c r="E47" s="50" t="s">
        <v>312</v>
      </c>
      <c r="F47" s="128" t="s">
        <v>357</v>
      </c>
      <c r="G47" s="54">
        <v>22</v>
      </c>
      <c r="H47" s="55" t="s">
        <v>341</v>
      </c>
      <c r="I47" s="56">
        <v>2012</v>
      </c>
      <c r="J47" s="57" t="str">
        <f t="shared" si="3"/>
        <v>JORGE ANDRES PORRAS VARGAS</v>
      </c>
      <c r="K47" s="58" t="s">
        <v>150</v>
      </c>
      <c r="L47" s="50" t="s">
        <v>245</v>
      </c>
      <c r="M47" s="51" t="s">
        <v>245</v>
      </c>
      <c r="N47" s="51" t="s">
        <v>245</v>
      </c>
      <c r="O47" s="51" t="s">
        <v>245</v>
      </c>
      <c r="P47" s="51" t="s">
        <v>245</v>
      </c>
      <c r="Q47" s="51" t="s">
        <v>245</v>
      </c>
      <c r="R47" s="51" t="s">
        <v>245</v>
      </c>
      <c r="S47" s="51" t="s">
        <v>245</v>
      </c>
      <c r="T47" s="52" t="s">
        <v>100</v>
      </c>
      <c r="U47" s="53" t="s">
        <v>245</v>
      </c>
      <c r="V47" s="75"/>
      <c r="W47" s="112"/>
      <c r="X47" s="116">
        <v>6144000000</v>
      </c>
      <c r="Y47" s="114" t="s">
        <v>440</v>
      </c>
      <c r="Z47" s="133"/>
      <c r="AA47" s="114"/>
      <c r="AB47" s="126" t="str">
        <f>VLOOKUP(D47,[1]Hoja3!$A$2:$E$50,2,0)</f>
        <v>40_1</v>
      </c>
      <c r="AC47" s="122"/>
      <c r="AD47" s="122"/>
      <c r="AE47" s="122" t="str">
        <f t="shared" si="4"/>
        <v>Proyecto: 04010501-Servicios públicos complementarios para la comunidad_Aseo; Nombre Ficha EBI: APROVECHAMIENTO DE RESIDUOS SOLIDOS MUNICIPIO DE TOCANCIPÁ; Código SSEPI: 2012-25817-0043.</v>
      </c>
      <c r="AF47" s="124"/>
      <c r="AG47" s="124"/>
      <c r="AH47" s="122"/>
      <c r="AI47" s="122"/>
      <c r="AJ47" s="122">
        <f>VLOOKUP(D47,[1]Hoja3!$A$2:$E$50,5,0)</f>
        <v>6</v>
      </c>
      <c r="AK47" s="122"/>
      <c r="AL47" s="122"/>
      <c r="AM47" s="122"/>
      <c r="AN47" s="122"/>
      <c r="AO47" s="122"/>
      <c r="AP47" s="118"/>
    </row>
    <row r="48" spans="1:42" s="48" customFormat="1" ht="51" x14ac:dyDescent="0.25">
      <c r="A48" s="59" t="str">
        <f t="shared" si="0"/>
        <v>0101-Camino para la construcción de un ciudadano participativo, productivo y competitivo</v>
      </c>
      <c r="B48" s="51" t="str">
        <f t="shared" si="1"/>
        <v>010105-Inclusión social.</v>
      </c>
      <c r="C48" s="52" t="str">
        <f t="shared" si="2"/>
        <v>Implementar la atención a la población con necesidades educativas especiales.</v>
      </c>
      <c r="D48" s="53" t="s">
        <v>17</v>
      </c>
      <c r="E48" s="50" t="s">
        <v>313</v>
      </c>
      <c r="F48" s="128" t="s">
        <v>358</v>
      </c>
      <c r="G48" s="54">
        <v>29</v>
      </c>
      <c r="H48" s="55" t="s">
        <v>341</v>
      </c>
      <c r="I48" s="56">
        <v>2012</v>
      </c>
      <c r="J48" s="57" t="str">
        <f t="shared" si="3"/>
        <v>CARLOS ENRIQUE DELGADO RUEDA</v>
      </c>
      <c r="K48" s="58" t="s">
        <v>133</v>
      </c>
      <c r="L48" s="50" t="s">
        <v>245</v>
      </c>
      <c r="M48" s="51" t="s">
        <v>245</v>
      </c>
      <c r="N48" s="51" t="s">
        <v>245</v>
      </c>
      <c r="O48" s="51" t="s">
        <v>245</v>
      </c>
      <c r="P48" s="51" t="s">
        <v>245</v>
      </c>
      <c r="Q48" s="51" t="s">
        <v>245</v>
      </c>
      <c r="R48" s="51" t="s">
        <v>245</v>
      </c>
      <c r="S48" s="51" t="s">
        <v>245</v>
      </c>
      <c r="T48" s="52" t="s">
        <v>100</v>
      </c>
      <c r="U48" s="53" t="s">
        <v>245</v>
      </c>
      <c r="V48" s="75"/>
      <c r="W48" s="112"/>
      <c r="X48" s="116">
        <v>439000000</v>
      </c>
      <c r="Y48" s="114" t="s">
        <v>440</v>
      </c>
      <c r="Z48" s="133"/>
      <c r="AA48" s="114"/>
      <c r="AB48" s="126" t="str">
        <f>VLOOKUP(D48,[1]Hoja3!$A$2:$E$50,2,0)</f>
        <v>08</v>
      </c>
      <c r="AC48" s="122"/>
      <c r="AD48" s="122"/>
      <c r="AE48" s="122" t="str">
        <f t="shared" si="4"/>
        <v>Proyecto: 01010501-Avanzando en la inclusión social.; Nombre Ficha EBI: IMPLEMENTACIÓN DE LA ESTRATEGIA "AVANZANDO EN LA INCLUSIÓN SOCIAL EN EL MUNICIPIO DE TOCANCIPÁ; Código SSEPI: 2012-25817-0044.</v>
      </c>
      <c r="AF48" s="124"/>
      <c r="AG48" s="124"/>
      <c r="AH48" s="122"/>
      <c r="AI48" s="122"/>
      <c r="AJ48" s="122">
        <f>VLOOKUP(D48,[1]Hoja3!$A$2:$E$50,5,0)</f>
        <v>1</v>
      </c>
      <c r="AK48" s="122"/>
      <c r="AL48" s="122"/>
      <c r="AM48" s="122"/>
      <c r="AN48" s="122"/>
      <c r="AO48" s="122"/>
      <c r="AP48" s="118"/>
    </row>
    <row r="49" spans="1:42" s="48" customFormat="1" ht="63.75" x14ac:dyDescent="0.25">
      <c r="A49" s="59" t="str">
        <f>VLOOKUP(D49,$A$175:$G$224,2,0)</f>
        <v>0401-Tocancipá sostenible y sustentable:  Municipio proyectado y planificado a largo plazo</v>
      </c>
      <c r="B49" s="51" t="str">
        <f>VLOOKUP(D49,$A$175:$G$224,4,0)</f>
        <v>040101-Tocancipá modelo e imagen regional / -Transformación de la movilidad-</v>
      </c>
      <c r="C49" s="52" t="str">
        <f>VLOOKUP(D49,$A$175:$G$224,5,0)</f>
        <v>Promover la planificación ordenada del municipio de Tocancipá.</v>
      </c>
      <c r="D49" s="53" t="s">
        <v>68</v>
      </c>
      <c r="E49" s="50" t="s">
        <v>314</v>
      </c>
      <c r="F49" s="128" t="s">
        <v>365</v>
      </c>
      <c r="G49" s="54">
        <v>29</v>
      </c>
      <c r="H49" s="55" t="s">
        <v>341</v>
      </c>
      <c r="I49" s="56">
        <v>2012</v>
      </c>
      <c r="J49" s="57" t="e">
        <f>VLOOKUP(K49,$N$138:$O$155,2,0)</f>
        <v>#N/A</v>
      </c>
      <c r="K49" s="58" t="s">
        <v>128</v>
      </c>
      <c r="L49" s="50" t="s">
        <v>2</v>
      </c>
      <c r="M49" s="51" t="s">
        <v>2</v>
      </c>
      <c r="N49" s="51" t="s">
        <v>2</v>
      </c>
      <c r="O49" s="51" t="s">
        <v>2</v>
      </c>
      <c r="P49" s="51" t="s">
        <v>2</v>
      </c>
      <c r="Q49" s="51" t="s">
        <v>2</v>
      </c>
      <c r="R49" s="51" t="s">
        <v>2</v>
      </c>
      <c r="S49" s="51" t="s">
        <v>2</v>
      </c>
      <c r="T49" s="52" t="s">
        <v>100</v>
      </c>
      <c r="U49" s="53" t="s">
        <v>2</v>
      </c>
      <c r="V49" s="75"/>
      <c r="W49" s="112"/>
      <c r="X49" s="116">
        <v>11881000000</v>
      </c>
      <c r="Y49" s="114" t="s">
        <v>440</v>
      </c>
      <c r="Z49" s="133"/>
      <c r="AA49" s="114"/>
      <c r="AB49" s="126" t="str">
        <f>VLOOKUP(D49,[1]Hoja3!$A$2:$E$50,2,0)</f>
        <v>34</v>
      </c>
      <c r="AC49" s="122"/>
      <c r="AD49" s="122"/>
      <c r="AE49" s="122" t="str">
        <f t="shared" si="4"/>
        <v>Proyecto: 04010101-Desarrollo y planeamiento municipal.; Nombre Ficha EBI: ESTUDIOS PARA EL DESARROLLO Y PLANEAMIENTO MUNICIPAL EN EL MUNICIPIO DE TOCANCIPÁ - CUNDINAMARCA; Código SSEPI: 2012-25817-0045.</v>
      </c>
      <c r="AF49" s="124"/>
      <c r="AG49" s="124"/>
      <c r="AH49" s="122"/>
      <c r="AI49" s="122"/>
      <c r="AJ49" s="122">
        <f>VLOOKUP(D49,[1]Hoja3!$A$2:$E$50,5,0)</f>
        <v>3</v>
      </c>
      <c r="AK49" s="122"/>
      <c r="AL49" s="122"/>
      <c r="AM49" s="122"/>
      <c r="AN49" s="122"/>
      <c r="AO49" s="122"/>
      <c r="AP49" s="118"/>
    </row>
    <row r="50" spans="1:42" s="48" customFormat="1" ht="63.75" x14ac:dyDescent="0.25">
      <c r="A50" s="59" t="str">
        <f t="shared" si="0"/>
        <v>0102-Bienestar y Calidad de Vida a través de servicios de salud eficientes y oportuno</v>
      </c>
      <c r="B50" s="51" t="str">
        <f t="shared" si="1"/>
        <v>010203-Salud pública y promoción social.</v>
      </c>
      <c r="C50" s="52" t="str">
        <f t="shared" si="2"/>
        <v>Promover la prevecnión, la responsabilidad y el control de consumo de sustancias alucinógenas.</v>
      </c>
      <c r="D50" s="160" t="s">
        <v>25</v>
      </c>
      <c r="E50" s="161" t="s">
        <v>315</v>
      </c>
      <c r="F50" s="162" t="s">
        <v>346</v>
      </c>
      <c r="G50" s="163">
        <v>5</v>
      </c>
      <c r="H50" s="164" t="s">
        <v>339</v>
      </c>
      <c r="I50" s="165">
        <v>2012</v>
      </c>
      <c r="J50" s="57" t="str">
        <f t="shared" si="3"/>
        <v>MONICA DEL PILAR MONTERO PEREZ</v>
      </c>
      <c r="K50" s="58" t="s">
        <v>130</v>
      </c>
      <c r="L50" s="50" t="s">
        <v>245</v>
      </c>
      <c r="M50" s="51" t="s">
        <v>245</v>
      </c>
      <c r="N50" s="51" t="s">
        <v>245</v>
      </c>
      <c r="O50" s="51" t="s">
        <v>2</v>
      </c>
      <c r="P50" s="51" t="s">
        <v>2</v>
      </c>
      <c r="Q50" s="51" t="s">
        <v>2</v>
      </c>
      <c r="R50" s="51" t="s">
        <v>2</v>
      </c>
      <c r="S50" s="51" t="s">
        <v>2</v>
      </c>
      <c r="T50" s="52" t="s">
        <v>100</v>
      </c>
      <c r="U50" s="53" t="s">
        <v>2</v>
      </c>
      <c r="V50" s="75"/>
      <c r="W50" s="112"/>
      <c r="X50" s="116">
        <v>518791125</v>
      </c>
      <c r="Y50" s="114" t="s">
        <v>440</v>
      </c>
      <c r="Z50" s="133"/>
      <c r="AA50" s="114"/>
      <c r="AB50" s="126" t="str">
        <f>VLOOKUP(D50,[1]Hoja3!$A$2:$E$50,2,0)</f>
        <v>12</v>
      </c>
      <c r="AC50" s="122"/>
      <c r="AD50" s="122"/>
      <c r="AE50" s="122" t="str">
        <f t="shared" si="4"/>
        <v>Proyecto: 01020302-Salud pública con inspección, vigilancia y control.; Nombre Ficha EBI: MEJORAMIENTO EN SALUD PÚBLICA CON PROMOCION SOCIAL EN TOCANCIPÁ DEPARTAMENTO DE CUNDINAMARCA, COLOMBIA; Código SSEPI: 2012-25817-0046.</v>
      </c>
      <c r="AF50" s="124"/>
      <c r="AG50" s="124"/>
      <c r="AH50" s="122"/>
      <c r="AI50" s="122"/>
      <c r="AJ50" s="122">
        <f>VLOOKUP(D50,[1]Hoja3!$A$2:$E$50,5,0)</f>
        <v>2</v>
      </c>
      <c r="AK50" s="122"/>
      <c r="AL50" s="122"/>
      <c r="AM50" s="122"/>
      <c r="AN50" s="122"/>
      <c r="AO50" s="122"/>
      <c r="AP50" s="118"/>
    </row>
    <row r="51" spans="1:42" s="48" customFormat="1" ht="63.75" x14ac:dyDescent="0.25">
      <c r="A51" s="59" t="s">
        <v>379</v>
      </c>
      <c r="B51" s="51" t="s">
        <v>380</v>
      </c>
      <c r="C51" s="52" t="s">
        <v>26</v>
      </c>
      <c r="D51" s="53" t="s">
        <v>37</v>
      </c>
      <c r="E51" s="50" t="s">
        <v>316</v>
      </c>
      <c r="F51" s="128" t="s">
        <v>381</v>
      </c>
      <c r="G51" s="54">
        <v>18</v>
      </c>
      <c r="H51" s="55" t="s">
        <v>333</v>
      </c>
      <c r="I51" s="56">
        <v>2013</v>
      </c>
      <c r="J51" s="57" t="s">
        <v>143</v>
      </c>
      <c r="K51" s="58" t="s">
        <v>142</v>
      </c>
      <c r="L51" s="50" t="s">
        <v>245</v>
      </c>
      <c r="M51" s="51" t="s">
        <v>245</v>
      </c>
      <c r="N51" s="51" t="s">
        <v>245</v>
      </c>
      <c r="O51" s="51" t="s">
        <v>245</v>
      </c>
      <c r="P51" s="51" t="s">
        <v>245</v>
      </c>
      <c r="Q51" s="51" t="s">
        <v>245</v>
      </c>
      <c r="R51" s="51" t="s">
        <v>245</v>
      </c>
      <c r="S51" s="51" t="s">
        <v>245</v>
      </c>
      <c r="T51" s="52" t="s">
        <v>100</v>
      </c>
      <c r="U51" s="53" t="s">
        <v>245</v>
      </c>
      <c r="V51" s="75"/>
      <c r="W51" s="112"/>
      <c r="X51" s="116">
        <v>735000000</v>
      </c>
      <c r="Y51" s="114" t="s">
        <v>440</v>
      </c>
      <c r="Z51" s="133"/>
      <c r="AA51" s="114"/>
      <c r="AB51" s="126" t="str">
        <f>VLOOKUP(D51,[1]Hoja3!$A$2:$E$50,2,0)</f>
        <v>18</v>
      </c>
      <c r="AC51" s="122"/>
      <c r="AD51" s="122"/>
      <c r="AE51" s="122" t="str">
        <f t="shared" si="4"/>
        <v>Proyecto: 01040201-Tocancipá atractivo turístico.; Nombre Ficha EBI: FORMULACIÒN E IMPLEMENTACIÒN DEL PLAN SECTORIAL DE TURISMO EN EL MUNICIPIO DE TOCANCIPÀ, DPTO DE CUNDINAMARCA COLOMBIA; Código SSEPI: 2012-25817-0047.</v>
      </c>
      <c r="AF51" s="124"/>
      <c r="AG51" s="124"/>
      <c r="AH51" s="122"/>
      <c r="AI51" s="122"/>
      <c r="AJ51" s="122">
        <f>VLOOKUP(D51,[1]Hoja3!$A$2:$E$50,5,0)</f>
        <v>2</v>
      </c>
      <c r="AK51" s="122"/>
      <c r="AL51" s="122"/>
      <c r="AM51" s="122"/>
      <c r="AN51" s="122"/>
      <c r="AO51" s="122"/>
      <c r="AP51" s="118"/>
    </row>
    <row r="52" spans="1:42" s="48" customFormat="1" ht="102" x14ac:dyDescent="0.25">
      <c r="A52" s="59" t="str">
        <f t="shared" si="0"/>
        <v>0401-Tocancipá sostenible y sustentable:  Municipio proyectado y planificado a largo plazo</v>
      </c>
      <c r="B52" s="51" t="str">
        <f t="shared" si="1"/>
        <v>040104-Entorno sostenible / Agua potable y saneamiento básico</v>
      </c>
      <c r="C52" s="52" t="str">
        <f t="shared" si="2"/>
        <v>Optimizar el servicio de acueducto y alcantarillado en el municipio de Tocancipá.</v>
      </c>
      <c r="D52" s="53" t="s">
        <v>78</v>
      </c>
      <c r="E52" s="161" t="s">
        <v>317</v>
      </c>
      <c r="F52" s="162" t="s">
        <v>382</v>
      </c>
      <c r="G52" s="163">
        <v>9</v>
      </c>
      <c r="H52" s="164" t="s">
        <v>341</v>
      </c>
      <c r="I52" s="165">
        <v>2012</v>
      </c>
      <c r="J52" s="57" t="str">
        <f t="shared" si="3"/>
        <v>JORGE ANDRES PORRAS VARGAS</v>
      </c>
      <c r="K52" s="58" t="s">
        <v>150</v>
      </c>
      <c r="L52" s="50" t="s">
        <v>2</v>
      </c>
      <c r="M52" s="51" t="s">
        <v>2</v>
      </c>
      <c r="N52" s="51" t="s">
        <v>2</v>
      </c>
      <c r="O52" s="51" t="s">
        <v>2</v>
      </c>
      <c r="P52" s="51" t="s">
        <v>2</v>
      </c>
      <c r="Q52" s="51" t="s">
        <v>2</v>
      </c>
      <c r="R52" s="51" t="s">
        <v>2</v>
      </c>
      <c r="S52" s="51" t="s">
        <v>2</v>
      </c>
      <c r="T52" s="52" t="s">
        <v>100</v>
      </c>
      <c r="U52" s="53" t="s">
        <v>2</v>
      </c>
      <c r="V52" s="75"/>
      <c r="W52" s="112"/>
      <c r="X52" s="116">
        <v>9307999021</v>
      </c>
      <c r="Y52" s="114" t="s">
        <v>441</v>
      </c>
      <c r="Z52" s="133" t="s">
        <v>443</v>
      </c>
      <c r="AA52" s="114"/>
      <c r="AB52" s="126"/>
      <c r="AC52" s="122"/>
      <c r="AD52" s="122"/>
      <c r="AE52" s="122"/>
      <c r="AF52" s="124"/>
      <c r="AG52" s="124"/>
      <c r="AH52" s="122"/>
      <c r="AI52" s="122"/>
      <c r="AJ52" s="122"/>
      <c r="AK52" s="122"/>
      <c r="AL52" s="122"/>
      <c r="AM52" s="122"/>
      <c r="AN52" s="122"/>
      <c r="AO52" s="122"/>
      <c r="AP52" s="118"/>
    </row>
    <row r="53" spans="1:42" s="48" customFormat="1" ht="63.75" x14ac:dyDescent="0.25">
      <c r="A53" s="59" t="str">
        <f>VLOOKUP(D53,$A$175:$G$224,2,0)</f>
        <v>0104-Nuevos Vientos Culturales y Turísticos</v>
      </c>
      <c r="B53" s="51" t="str">
        <f>VLOOKUP(D53,$A$175:$G$224,4,0)</f>
        <v>010403-Red de bibliotecas</v>
      </c>
      <c r="C53" s="52" t="str">
        <f>VLOOKUP(D53,$A$175:$G$224,5,0)</f>
        <v>Ampliar y fortalecer las bibliotecas del municipio, fomentando la cultura de la lectura.</v>
      </c>
      <c r="D53" s="53" t="s">
        <v>39</v>
      </c>
      <c r="E53" s="161" t="s">
        <v>318</v>
      </c>
      <c r="F53" s="162" t="s">
        <v>437</v>
      </c>
      <c r="G53" s="163">
        <v>27</v>
      </c>
      <c r="H53" s="164" t="s">
        <v>335</v>
      </c>
      <c r="I53" s="165">
        <v>2013</v>
      </c>
      <c r="J53" s="57" t="str">
        <f t="shared" si="3"/>
        <v>GERMAN HERNANDEZ CASTRO</v>
      </c>
      <c r="K53" s="58" t="s">
        <v>142</v>
      </c>
      <c r="L53" s="50"/>
      <c r="M53" s="51"/>
      <c r="N53" s="51"/>
      <c r="O53" s="51"/>
      <c r="P53" s="51"/>
      <c r="Q53" s="51"/>
      <c r="R53" s="51"/>
      <c r="S53" s="51"/>
      <c r="T53" s="52"/>
      <c r="U53" s="53"/>
      <c r="V53" s="75"/>
      <c r="W53" s="112"/>
      <c r="X53" s="116">
        <v>1070000000</v>
      </c>
      <c r="Y53" s="114" t="s">
        <v>440</v>
      </c>
      <c r="Z53" s="133"/>
      <c r="AA53" s="114"/>
      <c r="AB53" s="126" t="str">
        <f>VLOOKUP(D53,[1]Hoja3!$A$2:$E$50,2,0)</f>
        <v>19</v>
      </c>
      <c r="AC53" s="122"/>
      <c r="AD53" s="122"/>
      <c r="AE53" s="122" t="str">
        <f>+CONCATENATE("Proyecto: ",D53,";"," Nombre Ficha EBI: ",F53,"; ","Código SSEPI: ",E53,".")</f>
        <v>Proyecto: 01040301-Red de bibliotecas.; Nombre Ficha EBI: FORMULACIÓN E IMPLEMENTACIÓN DEL PLAN DECENAL DE LECTURA, ESCRITURA Y BIBLIOTECAS EN EL MUNICIPIO DE TOCANCIPÁ, DPTO DE CUNDINAMARCA; Código SSEPI: 2012-25817-0049.</v>
      </c>
      <c r="AF53" s="124"/>
      <c r="AG53" s="124"/>
      <c r="AH53" s="122"/>
      <c r="AI53" s="122"/>
      <c r="AJ53" s="122">
        <f>VLOOKUP(D53,[1]Hoja3!$A$2:$E$50,5,0)</f>
        <v>2</v>
      </c>
      <c r="AK53" s="122"/>
      <c r="AL53" s="122"/>
      <c r="AM53" s="122"/>
      <c r="AN53" s="122"/>
      <c r="AO53" s="122"/>
      <c r="AP53" s="118"/>
    </row>
    <row r="54" spans="1:42" s="48" customFormat="1" ht="102" x14ac:dyDescent="0.25">
      <c r="A54" s="59" t="str">
        <f t="shared" si="0"/>
        <v>0401-Tocancipá sostenible y sustentable:  Municipio proyectado y planificado a largo plazo</v>
      </c>
      <c r="B54" s="51" t="str">
        <f t="shared" si="1"/>
        <v>040103-Equipamiento para todos</v>
      </c>
      <c r="C54" s="52" t="str">
        <f t="shared" si="2"/>
        <v>Mejorar y mantener la infraestructura pública municipal, representada en edificios públicos, Instituciones educativas, escenarios deportivos, salones comunales y parques.</v>
      </c>
      <c r="D54" s="53" t="s">
        <v>74</v>
      </c>
      <c r="E54" s="106" t="s">
        <v>387</v>
      </c>
      <c r="F54" s="129" t="s">
        <v>383</v>
      </c>
      <c r="G54" s="108">
        <v>22</v>
      </c>
      <c r="H54" s="109" t="s">
        <v>335</v>
      </c>
      <c r="I54" s="110">
        <v>2013</v>
      </c>
      <c r="J54" s="57" t="str">
        <f t="shared" si="3"/>
        <v>GUILLERMO LEON GUALTEROS ROCHA</v>
      </c>
      <c r="K54" s="58" t="s">
        <v>136</v>
      </c>
      <c r="L54" s="50" t="s">
        <v>2</v>
      </c>
      <c r="M54" s="51" t="s">
        <v>2</v>
      </c>
      <c r="N54" s="51" t="s">
        <v>2</v>
      </c>
      <c r="O54" s="51" t="s">
        <v>2</v>
      </c>
      <c r="P54" s="51" t="s">
        <v>2</v>
      </c>
      <c r="Q54" s="51" t="s">
        <v>2</v>
      </c>
      <c r="R54" s="51" t="s">
        <v>2</v>
      </c>
      <c r="S54" s="51" t="s">
        <v>2</v>
      </c>
      <c r="T54" s="52" t="s">
        <v>100</v>
      </c>
      <c r="U54" s="53" t="s">
        <v>2</v>
      </c>
      <c r="V54" s="75"/>
      <c r="W54" s="112"/>
      <c r="X54" s="116">
        <v>4497724000</v>
      </c>
      <c r="Y54" s="114" t="s">
        <v>441</v>
      </c>
      <c r="Z54" s="133" t="s">
        <v>445</v>
      </c>
      <c r="AA54" s="114"/>
      <c r="AB54" s="126"/>
      <c r="AC54" s="122"/>
      <c r="AD54" s="122"/>
      <c r="AE54" s="122"/>
      <c r="AF54" s="124"/>
      <c r="AG54" s="124"/>
      <c r="AH54" s="122"/>
      <c r="AI54" s="122"/>
      <c r="AJ54" s="122"/>
      <c r="AK54" s="122"/>
      <c r="AL54" s="122"/>
      <c r="AM54" s="122"/>
      <c r="AN54" s="122"/>
      <c r="AO54" s="122"/>
      <c r="AP54" s="118"/>
    </row>
    <row r="55" spans="1:42" s="48" customFormat="1" ht="51" x14ac:dyDescent="0.25">
      <c r="A55" s="59" t="str">
        <f t="shared" si="0"/>
        <v>0401-Tocancipá sostenible y sustentable:  Municipio proyectado y planificado a largo plazo</v>
      </c>
      <c r="B55" s="51" t="str">
        <f t="shared" si="1"/>
        <v>040103-Equipamiento para todos</v>
      </c>
      <c r="C55" s="52" t="str">
        <f t="shared" si="2"/>
        <v>Mejorar y mantener la infraestructura pública municipal, representada en edificios públicos, Instituciones educativas, escenarios deportivos, salones comunales y parques.</v>
      </c>
      <c r="D55" s="53" t="s">
        <v>74</v>
      </c>
      <c r="E55" s="50" t="s">
        <v>271</v>
      </c>
      <c r="F55" s="128" t="s">
        <v>384</v>
      </c>
      <c r="G55" s="54">
        <v>7</v>
      </c>
      <c r="H55" s="55" t="s">
        <v>336</v>
      </c>
      <c r="I55" s="56">
        <v>2013</v>
      </c>
      <c r="J55" s="57" t="str">
        <f t="shared" si="3"/>
        <v>GUILLERMO LEON GUALTEROS ROCHA</v>
      </c>
      <c r="K55" s="58" t="s">
        <v>136</v>
      </c>
      <c r="L55" s="50" t="s">
        <v>2</v>
      </c>
      <c r="M55" s="51" t="s">
        <v>2</v>
      </c>
      <c r="N55" s="51" t="s">
        <v>2</v>
      </c>
      <c r="O55" s="51" t="s">
        <v>2</v>
      </c>
      <c r="P55" s="51" t="s">
        <v>2</v>
      </c>
      <c r="Q55" s="51" t="s">
        <v>2</v>
      </c>
      <c r="R55" s="51" t="s">
        <v>2</v>
      </c>
      <c r="S55" s="51" t="s">
        <v>2</v>
      </c>
      <c r="T55" s="52" t="s">
        <v>100</v>
      </c>
      <c r="U55" s="53" t="s">
        <v>2</v>
      </c>
      <c r="V55" s="75"/>
      <c r="W55" s="112"/>
      <c r="X55" s="116">
        <v>34792877584.089996</v>
      </c>
      <c r="Y55" s="114" t="s">
        <v>441</v>
      </c>
      <c r="Z55" s="133" t="s">
        <v>446</v>
      </c>
      <c r="AA55" s="114"/>
      <c r="AB55" s="126"/>
      <c r="AC55" s="122"/>
      <c r="AD55" s="122"/>
      <c r="AE55" s="122"/>
      <c r="AF55" s="124"/>
      <c r="AG55" s="124"/>
      <c r="AH55" s="122"/>
      <c r="AI55" s="122"/>
      <c r="AJ55" s="122"/>
      <c r="AK55" s="122"/>
      <c r="AL55" s="122"/>
      <c r="AM55" s="122"/>
      <c r="AN55" s="122"/>
      <c r="AO55" s="122"/>
      <c r="AP55" s="118"/>
    </row>
    <row r="56" spans="1:42" s="48" customFormat="1" ht="51" x14ac:dyDescent="0.25">
      <c r="A56" s="59" t="str">
        <f>VLOOKUP(D56,$A$175:$G$224,2,0)</f>
        <v>0401-Tocancipá sostenible y sustentable:  Municipio proyectado y planificado a largo plazo</v>
      </c>
      <c r="B56" s="51" t="str">
        <f>VLOOKUP(D56,$A$175:$G$224,4,0)</f>
        <v>040102-Espacios que se entrelazan y entornos para soñar</v>
      </c>
      <c r="C56" s="52" t="str">
        <f>VLOOKUP(D56,$A$175:$G$224,5,0)</f>
        <v>Desarrollar y recuperar espacios de turismo ecológico y paisajismo en el municipio de Tocancipá.</v>
      </c>
      <c r="D56" s="53" t="s">
        <v>70</v>
      </c>
      <c r="E56" s="107" t="s">
        <v>389</v>
      </c>
      <c r="F56" s="130" t="s">
        <v>386</v>
      </c>
      <c r="G56" s="54">
        <v>7</v>
      </c>
      <c r="H56" s="55" t="s">
        <v>336</v>
      </c>
      <c r="I56" s="56">
        <v>2013</v>
      </c>
      <c r="J56" s="57" t="str">
        <f>VLOOKUP(K56,$N$138:$O$155,2,0)</f>
        <v>GUILLERMO LEON GUALTEROS ROCHA</v>
      </c>
      <c r="K56" s="58" t="s">
        <v>136</v>
      </c>
      <c r="L56" s="50" t="s">
        <v>2</v>
      </c>
      <c r="M56" s="51" t="s">
        <v>2</v>
      </c>
      <c r="N56" s="51" t="s">
        <v>2</v>
      </c>
      <c r="O56" s="51" t="s">
        <v>2</v>
      </c>
      <c r="P56" s="51" t="s">
        <v>2</v>
      </c>
      <c r="Q56" s="51" t="s">
        <v>2</v>
      </c>
      <c r="R56" s="51" t="s">
        <v>2</v>
      </c>
      <c r="S56" s="51" t="s">
        <v>2</v>
      </c>
      <c r="T56" s="52" t="s">
        <v>100</v>
      </c>
      <c r="U56" s="53" t="s">
        <v>2</v>
      </c>
      <c r="V56" s="75"/>
      <c r="W56" s="112"/>
      <c r="X56" s="116">
        <v>2387412000</v>
      </c>
      <c r="Y56" s="114" t="s">
        <v>441</v>
      </c>
      <c r="Z56" s="133" t="s">
        <v>447</v>
      </c>
      <c r="AA56" s="114"/>
      <c r="AB56" s="126"/>
      <c r="AC56" s="122"/>
      <c r="AD56" s="122"/>
      <c r="AE56" s="122"/>
      <c r="AF56" s="124"/>
      <c r="AG56" s="124"/>
      <c r="AH56" s="122"/>
      <c r="AI56" s="122"/>
      <c r="AJ56" s="122"/>
      <c r="AK56" s="122"/>
      <c r="AL56" s="122"/>
      <c r="AM56" s="122"/>
      <c r="AN56" s="122"/>
      <c r="AO56" s="122"/>
      <c r="AP56" s="118"/>
    </row>
    <row r="57" spans="1:42" s="48" customFormat="1" ht="51" x14ac:dyDescent="0.25">
      <c r="A57" s="59" t="str">
        <f t="shared" si="0"/>
        <v>0401-Tocancipá sostenible y sustentable:  Municipio proyectado y planificado a largo plazo</v>
      </c>
      <c r="B57" s="51" t="str">
        <f t="shared" si="1"/>
        <v>040102-Espacios que se entrelazan y entornos para soñar</v>
      </c>
      <c r="C57" s="52" t="str">
        <f t="shared" si="2"/>
        <v>Desarrollar y recuperar espacios de turismo ecológico y paisajismo en el municipio de Tocancipá.</v>
      </c>
      <c r="D57" s="53" t="s">
        <v>70</v>
      </c>
      <c r="E57" s="107" t="s">
        <v>273</v>
      </c>
      <c r="F57" s="130" t="s">
        <v>385</v>
      </c>
      <c r="G57" s="54">
        <v>14</v>
      </c>
      <c r="H57" s="55" t="s">
        <v>336</v>
      </c>
      <c r="I57" s="56">
        <v>2013</v>
      </c>
      <c r="J57" s="57" t="str">
        <f t="shared" si="3"/>
        <v>GUILLERMO LEON GUALTEROS ROCHA</v>
      </c>
      <c r="K57" s="58" t="s">
        <v>136</v>
      </c>
      <c r="L57" s="50" t="s">
        <v>2</v>
      </c>
      <c r="M57" s="51" t="s">
        <v>2</v>
      </c>
      <c r="N57" s="51" t="s">
        <v>2</v>
      </c>
      <c r="O57" s="51" t="s">
        <v>2</v>
      </c>
      <c r="P57" s="51" t="s">
        <v>2</v>
      </c>
      <c r="Q57" s="51" t="s">
        <v>2</v>
      </c>
      <c r="R57" s="51" t="s">
        <v>2</v>
      </c>
      <c r="S57" s="51" t="s">
        <v>2</v>
      </c>
      <c r="T57" s="52" t="s">
        <v>100</v>
      </c>
      <c r="U57" s="53" t="s">
        <v>2</v>
      </c>
      <c r="V57" s="75"/>
      <c r="W57" s="112"/>
      <c r="X57" s="116">
        <v>4790595544.46</v>
      </c>
      <c r="Y57" s="114" t="s">
        <v>441</v>
      </c>
      <c r="Z57" s="133" t="s">
        <v>448</v>
      </c>
      <c r="AA57" s="114"/>
      <c r="AB57" s="126"/>
      <c r="AC57" s="122"/>
      <c r="AD57" s="122"/>
      <c r="AE57" s="122"/>
      <c r="AF57" s="124"/>
      <c r="AG57" s="124"/>
      <c r="AH57" s="122"/>
      <c r="AI57" s="122"/>
      <c r="AJ57" s="122"/>
      <c r="AK57" s="122"/>
      <c r="AL57" s="122"/>
      <c r="AM57" s="122"/>
      <c r="AN57" s="122"/>
      <c r="AO57" s="122"/>
      <c r="AP57" s="118"/>
    </row>
    <row r="58" spans="1:42" s="48" customFormat="1" ht="63.75" x14ac:dyDescent="0.25">
      <c r="A58" s="59" t="str">
        <f t="shared" si="0"/>
        <v>0401-Tocancipá sostenible y sustentable:  Municipio proyectado y planificado a largo plazo</v>
      </c>
      <c r="B58" s="51" t="str">
        <f t="shared" si="1"/>
        <v>040102-Espacios que se entrelazan y entornos para soñar</v>
      </c>
      <c r="C58" s="52" t="str">
        <f t="shared" si="2"/>
        <v>Desarrollar y recuperar espacios de turismo ecológico y paisajismo en el municipio de Tocancipá.</v>
      </c>
      <c r="D58" s="53" t="s">
        <v>70</v>
      </c>
      <c r="E58" s="107" t="s">
        <v>391</v>
      </c>
      <c r="F58" s="130" t="s">
        <v>449</v>
      </c>
      <c r="G58" s="54">
        <v>24</v>
      </c>
      <c r="H58" s="55" t="s">
        <v>336</v>
      </c>
      <c r="I58" s="56">
        <v>2013</v>
      </c>
      <c r="J58" s="57" t="str">
        <f t="shared" si="3"/>
        <v>GUILLERMO LEON GUALTEROS ROCHA</v>
      </c>
      <c r="K58" s="58" t="s">
        <v>136</v>
      </c>
      <c r="L58" s="50" t="s">
        <v>2</v>
      </c>
      <c r="M58" s="51" t="s">
        <v>2</v>
      </c>
      <c r="N58" s="51" t="s">
        <v>2</v>
      </c>
      <c r="O58" s="51" t="s">
        <v>2</v>
      </c>
      <c r="P58" s="51" t="s">
        <v>2</v>
      </c>
      <c r="Q58" s="51" t="s">
        <v>2</v>
      </c>
      <c r="R58" s="51" t="s">
        <v>2</v>
      </c>
      <c r="S58" s="51" t="s">
        <v>2</v>
      </c>
      <c r="T58" s="52" t="s">
        <v>100</v>
      </c>
      <c r="U58" s="53" t="s">
        <v>2</v>
      </c>
      <c r="V58" s="75"/>
      <c r="W58" s="112"/>
      <c r="X58" s="116">
        <v>105950000</v>
      </c>
      <c r="Y58" s="114" t="s">
        <v>441</v>
      </c>
      <c r="Z58" s="133" t="s">
        <v>447</v>
      </c>
      <c r="AA58" s="114"/>
      <c r="AB58" s="126"/>
      <c r="AC58" s="122"/>
      <c r="AD58" s="122"/>
      <c r="AE58" s="122"/>
      <c r="AF58" s="124"/>
      <c r="AG58" s="124"/>
      <c r="AH58" s="122"/>
      <c r="AI58" s="122"/>
      <c r="AJ58" s="122"/>
      <c r="AK58" s="122"/>
      <c r="AL58" s="122"/>
      <c r="AM58" s="122"/>
      <c r="AN58" s="122"/>
      <c r="AO58" s="122"/>
      <c r="AP58" s="118"/>
    </row>
    <row r="59" spans="1:42" s="48" customFormat="1" ht="63.75" x14ac:dyDescent="0.25">
      <c r="A59" s="59" t="str">
        <f t="shared" si="0"/>
        <v>0401-Tocancipá sostenible y sustentable:  Municipio proyectado y planificado a largo plazo</v>
      </c>
      <c r="B59" s="51" t="str">
        <f t="shared" si="1"/>
        <v>040102-Espacios que se entrelazan y entornos para soñar</v>
      </c>
      <c r="C59" s="52" t="str">
        <f t="shared" si="2"/>
        <v>Desarrollar y recuperar espacios de turismo ecológico y paisajismo en el municipio de Tocancipá.</v>
      </c>
      <c r="D59" s="53" t="s">
        <v>70</v>
      </c>
      <c r="E59" s="50" t="s">
        <v>392</v>
      </c>
      <c r="F59" s="128" t="s">
        <v>429</v>
      </c>
      <c r="G59" s="54">
        <v>23</v>
      </c>
      <c r="H59" s="55" t="s">
        <v>337</v>
      </c>
      <c r="I59" s="56">
        <v>2013</v>
      </c>
      <c r="J59" s="57" t="str">
        <f t="shared" si="3"/>
        <v>GUILLERMO LEON GUALTEROS ROCHA</v>
      </c>
      <c r="K59" s="58" t="s">
        <v>136</v>
      </c>
      <c r="L59" s="50" t="s">
        <v>2</v>
      </c>
      <c r="M59" s="51" t="s">
        <v>2</v>
      </c>
      <c r="N59" s="51" t="s">
        <v>2</v>
      </c>
      <c r="O59" s="51" t="s">
        <v>2</v>
      </c>
      <c r="P59" s="51" t="s">
        <v>2</v>
      </c>
      <c r="Q59" s="51" t="s">
        <v>2</v>
      </c>
      <c r="R59" s="51" t="s">
        <v>2</v>
      </c>
      <c r="S59" s="51" t="s">
        <v>2</v>
      </c>
      <c r="T59" s="52" t="s">
        <v>100</v>
      </c>
      <c r="U59" s="53" t="s">
        <v>2</v>
      </c>
      <c r="V59" s="75"/>
      <c r="W59" s="112"/>
      <c r="X59" s="116">
        <v>9893596034.0900002</v>
      </c>
      <c r="Y59" s="114" t="s">
        <v>441</v>
      </c>
      <c r="Z59" s="133" t="s">
        <v>450</v>
      </c>
      <c r="AA59" s="114" t="s">
        <v>454</v>
      </c>
      <c r="AB59" s="126"/>
      <c r="AC59" s="122"/>
      <c r="AD59" s="122"/>
      <c r="AE59" s="122"/>
      <c r="AF59" s="124"/>
      <c r="AG59" s="124"/>
      <c r="AH59" s="122"/>
      <c r="AI59" s="122"/>
      <c r="AJ59" s="122"/>
      <c r="AK59" s="122"/>
      <c r="AL59" s="122"/>
      <c r="AM59" s="122"/>
      <c r="AN59" s="122"/>
      <c r="AO59" s="122"/>
      <c r="AP59" s="118"/>
    </row>
    <row r="60" spans="1:42" s="48" customFormat="1" ht="51" x14ac:dyDescent="0.25">
      <c r="A60" s="59" t="str">
        <f t="shared" si="0"/>
        <v>0401-Tocancipá sostenible y sustentable:  Municipio proyectado y planificado a largo plazo</v>
      </c>
      <c r="B60" s="51" t="str">
        <f t="shared" si="1"/>
        <v>040103-Equipamiento para todos</v>
      </c>
      <c r="C60" s="52" t="str">
        <f t="shared" si="2"/>
        <v>Mejorar y mantener la infraestructura pública municipal, representada en edificios públicos, Instituciones educativas, escenarios deportivos, salones comunales y parques.</v>
      </c>
      <c r="D60" s="53" t="s">
        <v>74</v>
      </c>
      <c r="E60" s="50" t="s">
        <v>393</v>
      </c>
      <c r="F60" s="128" t="s">
        <v>430</v>
      </c>
      <c r="G60" s="54">
        <v>26</v>
      </c>
      <c r="H60" s="55" t="s">
        <v>337</v>
      </c>
      <c r="I60" s="56">
        <v>2013</v>
      </c>
      <c r="J60" s="57" t="str">
        <f t="shared" si="3"/>
        <v>GUILLERMO LEON GUALTEROS ROCHA</v>
      </c>
      <c r="K60" s="58" t="s">
        <v>136</v>
      </c>
      <c r="L60" s="50" t="s">
        <v>2</v>
      </c>
      <c r="M60" s="51" t="s">
        <v>2</v>
      </c>
      <c r="N60" s="51" t="s">
        <v>2</v>
      </c>
      <c r="O60" s="51" t="s">
        <v>2</v>
      </c>
      <c r="P60" s="51" t="s">
        <v>2</v>
      </c>
      <c r="Q60" s="51" t="s">
        <v>2</v>
      </c>
      <c r="R60" s="51" t="s">
        <v>2</v>
      </c>
      <c r="S60" s="51" t="s">
        <v>2</v>
      </c>
      <c r="T60" s="52" t="s">
        <v>100</v>
      </c>
      <c r="U60" s="53" t="s">
        <v>2</v>
      </c>
      <c r="V60" s="75"/>
      <c r="W60" s="112"/>
      <c r="X60" s="116">
        <v>8601640960</v>
      </c>
      <c r="Y60" s="114" t="s">
        <v>441</v>
      </c>
      <c r="Z60" s="133" t="s">
        <v>447</v>
      </c>
      <c r="AA60" s="114"/>
      <c r="AB60" s="126"/>
      <c r="AC60" s="122"/>
      <c r="AD60" s="122"/>
      <c r="AE60" s="122"/>
      <c r="AF60" s="124"/>
      <c r="AG60" s="124"/>
      <c r="AH60" s="122"/>
      <c r="AI60" s="122"/>
      <c r="AJ60" s="122"/>
      <c r="AK60" s="122"/>
      <c r="AL60" s="122"/>
      <c r="AM60" s="122"/>
      <c r="AN60" s="122"/>
      <c r="AO60" s="122"/>
      <c r="AP60" s="118"/>
    </row>
    <row r="61" spans="1:42" s="48" customFormat="1" ht="102" x14ac:dyDescent="0.25">
      <c r="A61" s="59" t="str">
        <f t="shared" ref="A61:A72" si="5">VLOOKUP(D61,$A$175:$G$224,2,0)</f>
        <v>0301-Espacios Verdes:  Herencia para nuestros hijos</v>
      </c>
      <c r="B61" s="51" t="str">
        <f t="shared" ref="B61:B72" si="6">VLOOKUP(D61,$A$175:$G$224,4,0)</f>
        <v>030105-Agua sustento de vida</v>
      </c>
      <c r="C61" s="52" t="str">
        <f t="shared" ref="C61:C72" si="7">VLOOKUP(D61,$A$175:$G$224,5,0)</f>
        <v>Preservar fuentes hídricas.</v>
      </c>
      <c r="D61" s="53" t="s">
        <v>64</v>
      </c>
      <c r="E61" s="50" t="s">
        <v>394</v>
      </c>
      <c r="F61" s="128" t="s">
        <v>442</v>
      </c>
      <c r="G61" s="54">
        <v>6</v>
      </c>
      <c r="H61" s="55" t="s">
        <v>338</v>
      </c>
      <c r="I61" s="56">
        <v>2013</v>
      </c>
      <c r="J61" s="57" t="str">
        <f t="shared" ref="J61:J72" si="8">VLOOKUP(K61,$N$138:$O$155,2,0)</f>
        <v>JORGE SARMIENTO TELLEZ</v>
      </c>
      <c r="K61" s="58" t="s">
        <v>125</v>
      </c>
      <c r="L61" s="50" t="s">
        <v>2</v>
      </c>
      <c r="M61" s="51" t="s">
        <v>2</v>
      </c>
      <c r="N61" s="51" t="s">
        <v>2</v>
      </c>
      <c r="O61" s="51" t="s">
        <v>2</v>
      </c>
      <c r="P61" s="51" t="s">
        <v>2</v>
      </c>
      <c r="Q61" s="51" t="s">
        <v>2</v>
      </c>
      <c r="R61" s="51" t="s">
        <v>2</v>
      </c>
      <c r="S61" s="51" t="s">
        <v>2</v>
      </c>
      <c r="T61" s="52" t="s">
        <v>100</v>
      </c>
      <c r="U61" s="53" t="s">
        <v>2</v>
      </c>
      <c r="V61" s="75"/>
      <c r="W61" s="112"/>
      <c r="X61" s="116">
        <v>2000000000</v>
      </c>
      <c r="Y61" s="114" t="s">
        <v>441</v>
      </c>
      <c r="Z61" s="133" t="s">
        <v>451</v>
      </c>
      <c r="AA61" s="114"/>
      <c r="AB61" s="126"/>
      <c r="AC61" s="122"/>
      <c r="AD61" s="122"/>
      <c r="AE61" s="122"/>
      <c r="AF61" s="124"/>
      <c r="AG61" s="124"/>
      <c r="AH61" s="122"/>
      <c r="AI61" s="122"/>
      <c r="AJ61" s="122"/>
      <c r="AK61" s="122"/>
      <c r="AL61" s="122"/>
      <c r="AM61" s="122"/>
      <c r="AN61" s="122"/>
      <c r="AO61" s="122"/>
      <c r="AP61" s="118"/>
    </row>
    <row r="62" spans="1:42" s="48" customFormat="1" ht="51" x14ac:dyDescent="0.25">
      <c r="A62" s="59" t="str">
        <f t="shared" si="5"/>
        <v>0401-Tocancipá sostenible y sustentable:  Municipio proyectado y planificado a largo plazo</v>
      </c>
      <c r="B62" s="51" t="str">
        <f t="shared" si="6"/>
        <v>040102-Espacios que se entrelazan y entornos para soñar</v>
      </c>
      <c r="C62" s="52" t="str">
        <f t="shared" si="7"/>
        <v>Desarrollar y recuperar espacios de turismo ecológico y paisajismo en el municipio de Tocancipá.</v>
      </c>
      <c r="D62" s="53" t="s">
        <v>70</v>
      </c>
      <c r="E62" s="161" t="s">
        <v>395</v>
      </c>
      <c r="F62" s="162" t="s">
        <v>434</v>
      </c>
      <c r="G62" s="54">
        <v>12</v>
      </c>
      <c r="H62" s="55" t="s">
        <v>338</v>
      </c>
      <c r="I62" s="56">
        <v>2013</v>
      </c>
      <c r="J62" s="57" t="str">
        <f t="shared" si="8"/>
        <v>GUILLERMO LEON GUALTEROS ROCHA</v>
      </c>
      <c r="K62" s="58" t="s">
        <v>136</v>
      </c>
      <c r="L62" s="50" t="s">
        <v>2</v>
      </c>
      <c r="M62" s="51" t="s">
        <v>2</v>
      </c>
      <c r="N62" s="51" t="s">
        <v>2</v>
      </c>
      <c r="O62" s="51" t="s">
        <v>2</v>
      </c>
      <c r="P62" s="51" t="s">
        <v>2</v>
      </c>
      <c r="Q62" s="51" t="s">
        <v>2</v>
      </c>
      <c r="R62" s="51" t="s">
        <v>2</v>
      </c>
      <c r="S62" s="51" t="s">
        <v>2</v>
      </c>
      <c r="T62" s="52" t="s">
        <v>100</v>
      </c>
      <c r="U62" s="53" t="s">
        <v>2</v>
      </c>
      <c r="V62" s="75"/>
      <c r="W62" s="112"/>
      <c r="X62" s="116">
        <v>538175438</v>
      </c>
      <c r="Y62" s="114" t="s">
        <v>441</v>
      </c>
      <c r="Z62" s="133" t="s">
        <v>447</v>
      </c>
      <c r="AA62" s="114"/>
      <c r="AB62" s="126"/>
      <c r="AC62" s="122"/>
      <c r="AD62" s="122"/>
      <c r="AE62" s="122"/>
      <c r="AF62" s="124"/>
      <c r="AG62" s="124"/>
      <c r="AH62" s="122"/>
      <c r="AI62" s="122"/>
      <c r="AJ62" s="122"/>
      <c r="AK62" s="122"/>
      <c r="AL62" s="122"/>
      <c r="AM62" s="122"/>
      <c r="AN62" s="122"/>
      <c r="AO62" s="122"/>
      <c r="AP62" s="118"/>
    </row>
    <row r="63" spans="1:42" s="48" customFormat="1" ht="102" x14ac:dyDescent="0.25">
      <c r="A63" s="59" t="str">
        <f t="shared" si="5"/>
        <v>0301-Espacios Verdes:  Herencia para nuestros hijos</v>
      </c>
      <c r="B63" s="51" t="str">
        <f t="shared" si="6"/>
        <v>030105-Agua sustento de vida</v>
      </c>
      <c r="C63" s="52" t="str">
        <f t="shared" si="7"/>
        <v>Preservar fuentes hídricas.</v>
      </c>
      <c r="D63" s="53" t="s">
        <v>64</v>
      </c>
      <c r="E63" s="50" t="s">
        <v>396</v>
      </c>
      <c r="F63" s="128" t="s">
        <v>431</v>
      </c>
      <c r="G63" s="54">
        <v>4</v>
      </c>
      <c r="H63" s="55" t="s">
        <v>339</v>
      </c>
      <c r="I63" s="56">
        <v>2013</v>
      </c>
      <c r="J63" s="57" t="str">
        <f t="shared" si="8"/>
        <v>JORGE SARMIENTO TELLEZ</v>
      </c>
      <c r="K63" s="58" t="s">
        <v>125</v>
      </c>
      <c r="L63" s="50" t="s">
        <v>2</v>
      </c>
      <c r="M63" s="51" t="s">
        <v>2</v>
      </c>
      <c r="N63" s="51" t="s">
        <v>2</v>
      </c>
      <c r="O63" s="51" t="s">
        <v>2</v>
      </c>
      <c r="P63" s="51" t="s">
        <v>2</v>
      </c>
      <c r="Q63" s="51" t="s">
        <v>2</v>
      </c>
      <c r="R63" s="51" t="s">
        <v>2</v>
      </c>
      <c r="S63" s="51" t="s">
        <v>2</v>
      </c>
      <c r="T63" s="52" t="s">
        <v>100</v>
      </c>
      <c r="U63" s="53" t="s">
        <v>2</v>
      </c>
      <c r="V63" s="75"/>
      <c r="W63" s="112"/>
      <c r="X63" s="116">
        <v>10400000000</v>
      </c>
      <c r="Y63" s="114" t="s">
        <v>441</v>
      </c>
      <c r="Z63" s="133" t="s">
        <v>451</v>
      </c>
      <c r="AA63" s="114"/>
      <c r="AB63" s="126"/>
      <c r="AC63" s="122"/>
      <c r="AD63" s="122"/>
      <c r="AE63" s="122"/>
      <c r="AF63" s="124"/>
      <c r="AG63" s="124"/>
      <c r="AH63" s="122"/>
      <c r="AI63" s="122"/>
      <c r="AJ63" s="122"/>
      <c r="AK63" s="122"/>
      <c r="AL63" s="122"/>
      <c r="AM63" s="122"/>
      <c r="AN63" s="122"/>
      <c r="AO63" s="122"/>
      <c r="AP63" s="118"/>
    </row>
    <row r="64" spans="1:42" s="48" customFormat="1" ht="102" x14ac:dyDescent="0.25">
      <c r="A64" s="59" t="str">
        <f t="shared" si="5"/>
        <v>0401-Tocancipá sostenible y sustentable:  Municipio proyectado y planificado a largo plazo</v>
      </c>
      <c r="B64" s="51" t="str">
        <f t="shared" si="6"/>
        <v>040103-Equipamiento para todos</v>
      </c>
      <c r="C64" s="52" t="str">
        <f t="shared" si="7"/>
        <v>Mejorar y mantener la infraestructura pública municipal, representada en edificios públicos, Instituciones educativas, escenarios deportivos, salones comunales y parques.</v>
      </c>
      <c r="D64" s="53" t="s">
        <v>76</v>
      </c>
      <c r="E64" s="50" t="s">
        <v>397</v>
      </c>
      <c r="F64" s="128" t="s">
        <v>432</v>
      </c>
      <c r="G64" s="54">
        <v>10</v>
      </c>
      <c r="H64" s="55" t="s">
        <v>339</v>
      </c>
      <c r="I64" s="56">
        <v>2013</v>
      </c>
      <c r="J64" s="57" t="str">
        <f t="shared" si="8"/>
        <v>GUILLERMO LEON GUALTEROS ROCHA</v>
      </c>
      <c r="K64" s="58" t="s">
        <v>136</v>
      </c>
      <c r="L64" s="50" t="s">
        <v>2</v>
      </c>
      <c r="M64" s="51" t="s">
        <v>2</v>
      </c>
      <c r="N64" s="51" t="s">
        <v>2</v>
      </c>
      <c r="O64" s="51" t="s">
        <v>2</v>
      </c>
      <c r="P64" s="51" t="s">
        <v>2</v>
      </c>
      <c r="Q64" s="51" t="s">
        <v>2</v>
      </c>
      <c r="R64" s="51" t="s">
        <v>2</v>
      </c>
      <c r="S64" s="51" t="s">
        <v>2</v>
      </c>
      <c r="T64" s="52" t="s">
        <v>100</v>
      </c>
      <c r="U64" s="53" t="s">
        <v>2</v>
      </c>
      <c r="V64" s="75"/>
      <c r="W64" s="112"/>
      <c r="X64" s="116">
        <v>599977835.08000004</v>
      </c>
      <c r="Y64" s="114" t="s">
        <v>441</v>
      </c>
      <c r="Z64" s="133" t="s">
        <v>445</v>
      </c>
      <c r="AA64" s="114"/>
      <c r="AB64" s="126"/>
      <c r="AC64" s="122"/>
      <c r="AD64" s="122"/>
      <c r="AE64" s="122"/>
      <c r="AF64" s="124"/>
      <c r="AG64" s="124"/>
      <c r="AH64" s="122"/>
      <c r="AI64" s="122"/>
      <c r="AJ64" s="122"/>
      <c r="AK64" s="122"/>
      <c r="AL64" s="122"/>
      <c r="AM64" s="122"/>
      <c r="AN64" s="122"/>
      <c r="AO64" s="122"/>
      <c r="AP64" s="118"/>
    </row>
    <row r="65" spans="1:42" s="48" customFormat="1" ht="51" x14ac:dyDescent="0.25">
      <c r="A65" s="59" t="str">
        <f t="shared" si="5"/>
        <v>0101-Camino para la construcción de un ciudadano participativo, productivo y competitivo</v>
      </c>
      <c r="B65" s="51" t="str">
        <f t="shared" si="6"/>
        <v>010103-Apoyo al sistema educativo para una formación integral (con innovación e investigación científica)</v>
      </c>
      <c r="C65" s="52" t="str">
        <f t="shared" si="7"/>
        <v>Promocionar la formación integral acorde con las necesidades del municipio.</v>
      </c>
      <c r="D65" s="53" t="s">
        <v>10</v>
      </c>
      <c r="E65" s="50" t="s">
        <v>398</v>
      </c>
      <c r="F65" s="128" t="s">
        <v>433</v>
      </c>
      <c r="G65" s="54">
        <v>16</v>
      </c>
      <c r="H65" s="55" t="s">
        <v>339</v>
      </c>
      <c r="I65" s="56">
        <v>2013</v>
      </c>
      <c r="J65" s="57" t="str">
        <f t="shared" si="8"/>
        <v>CARLOS ENRIQUE DELGADO RUEDA</v>
      </c>
      <c r="K65" s="58" t="s">
        <v>133</v>
      </c>
      <c r="L65" s="50" t="s">
        <v>2</v>
      </c>
      <c r="M65" s="51" t="s">
        <v>2</v>
      </c>
      <c r="N65" s="51" t="s">
        <v>2</v>
      </c>
      <c r="O65" s="51" t="s">
        <v>2</v>
      </c>
      <c r="P65" s="51" t="s">
        <v>2</v>
      </c>
      <c r="Q65" s="51" t="s">
        <v>2</v>
      </c>
      <c r="R65" s="51" t="s">
        <v>2</v>
      </c>
      <c r="S65" s="51" t="s">
        <v>2</v>
      </c>
      <c r="T65" s="52" t="s">
        <v>100</v>
      </c>
      <c r="U65" s="53" t="s">
        <v>2</v>
      </c>
      <c r="V65" s="75"/>
      <c r="W65" s="112"/>
      <c r="X65" s="116">
        <v>14334500000</v>
      </c>
      <c r="Y65" s="114" t="s">
        <v>441</v>
      </c>
      <c r="Z65" s="133" t="s">
        <v>452</v>
      </c>
      <c r="AA65" s="114"/>
      <c r="AB65" s="126"/>
      <c r="AC65" s="122"/>
      <c r="AD65" s="122"/>
      <c r="AE65" s="122"/>
      <c r="AF65" s="124"/>
      <c r="AG65" s="124"/>
      <c r="AH65" s="122"/>
      <c r="AI65" s="122"/>
      <c r="AJ65" s="122"/>
      <c r="AK65" s="122"/>
      <c r="AL65" s="122"/>
      <c r="AM65" s="122"/>
      <c r="AN65" s="122"/>
      <c r="AO65" s="122"/>
      <c r="AP65" s="118"/>
    </row>
    <row r="66" spans="1:42" s="48" customFormat="1" ht="51" x14ac:dyDescent="0.25">
      <c r="A66" s="59" t="str">
        <f t="shared" si="5"/>
        <v>0401-Tocancipá sostenible y sustentable:  Municipio proyectado y planificado a largo plazo</v>
      </c>
      <c r="B66" s="51" t="str">
        <f t="shared" si="6"/>
        <v>040104-Entorno sostenible / Agua potable y saneamiento básico</v>
      </c>
      <c r="C66" s="52" t="str">
        <f t="shared" si="7"/>
        <v>Optimizar el servicio de acueducto y alcantarillado en el municipio de Tocancipá.</v>
      </c>
      <c r="D66" s="53" t="s">
        <v>78</v>
      </c>
      <c r="E66" s="50" t="s">
        <v>399</v>
      </c>
      <c r="F66" s="128" t="s">
        <v>435</v>
      </c>
      <c r="G66" s="54">
        <v>16</v>
      </c>
      <c r="H66" s="55" t="s">
        <v>339</v>
      </c>
      <c r="I66" s="56">
        <v>2013</v>
      </c>
      <c r="J66" s="57" t="str">
        <f t="shared" si="8"/>
        <v>JORGE ANDRES PORRAS VARGAS</v>
      </c>
      <c r="K66" s="58" t="s">
        <v>150</v>
      </c>
      <c r="L66" s="50" t="s">
        <v>2</v>
      </c>
      <c r="M66" s="51" t="s">
        <v>2</v>
      </c>
      <c r="N66" s="51" t="s">
        <v>2</v>
      </c>
      <c r="O66" s="51" t="s">
        <v>2</v>
      </c>
      <c r="P66" s="51" t="s">
        <v>2</v>
      </c>
      <c r="Q66" s="51" t="s">
        <v>2</v>
      </c>
      <c r="R66" s="51" t="s">
        <v>2</v>
      </c>
      <c r="S66" s="51" t="s">
        <v>2</v>
      </c>
      <c r="T66" s="52" t="s">
        <v>100</v>
      </c>
      <c r="U66" s="53" t="s">
        <v>2</v>
      </c>
      <c r="V66" s="75"/>
      <c r="W66" s="112"/>
      <c r="X66" s="116">
        <v>16078377497.1299</v>
      </c>
      <c r="Y66" s="114" t="s">
        <v>441</v>
      </c>
      <c r="Z66" s="133" t="s">
        <v>453</v>
      </c>
      <c r="AA66" s="114"/>
      <c r="AB66" s="126"/>
      <c r="AC66" s="122"/>
      <c r="AD66" s="122"/>
      <c r="AE66" s="122"/>
      <c r="AF66" s="124"/>
      <c r="AG66" s="124"/>
      <c r="AH66" s="122"/>
      <c r="AI66" s="122"/>
      <c r="AJ66" s="122"/>
      <c r="AK66" s="122"/>
      <c r="AL66" s="122"/>
      <c r="AM66" s="122"/>
      <c r="AN66" s="122"/>
      <c r="AO66" s="122"/>
      <c r="AP66" s="118"/>
    </row>
    <row r="67" spans="1:42" s="48" customFormat="1" ht="51" x14ac:dyDescent="0.25">
      <c r="A67" s="59" t="str">
        <f t="shared" si="5"/>
        <v>0401-Tocancipá sostenible y sustentable:  Municipio proyectado y planificado a largo plazo</v>
      </c>
      <c r="B67" s="51" t="str">
        <f t="shared" si="6"/>
        <v>040102-Espacios que se entrelazan y entornos para soñar</v>
      </c>
      <c r="C67" s="52" t="str">
        <f t="shared" si="7"/>
        <v>Desarrollar y recuperar espacios de turismo ecológico y paisajismo en el municipio de Tocancipá.</v>
      </c>
      <c r="D67" s="53" t="s">
        <v>70</v>
      </c>
      <c r="E67" s="50" t="s">
        <v>400</v>
      </c>
      <c r="F67" s="128" t="s">
        <v>455</v>
      </c>
      <c r="G67" s="54">
        <v>10</v>
      </c>
      <c r="H67" s="55" t="s">
        <v>340</v>
      </c>
      <c r="I67" s="56">
        <v>2013</v>
      </c>
      <c r="J67" s="57" t="str">
        <f t="shared" si="8"/>
        <v>GUILLERMO LEON GUALTEROS ROCHA</v>
      </c>
      <c r="K67" s="58" t="s">
        <v>136</v>
      </c>
      <c r="L67" s="50" t="s">
        <v>2</v>
      </c>
      <c r="M67" s="51" t="s">
        <v>2</v>
      </c>
      <c r="N67" s="51" t="s">
        <v>2</v>
      </c>
      <c r="O67" s="51" t="s">
        <v>2</v>
      </c>
      <c r="P67" s="51" t="s">
        <v>2</v>
      </c>
      <c r="Q67" s="51" t="s">
        <v>2</v>
      </c>
      <c r="R67" s="51" t="s">
        <v>2</v>
      </c>
      <c r="S67" s="51" t="s">
        <v>2</v>
      </c>
      <c r="T67" s="52" t="s">
        <v>100</v>
      </c>
      <c r="U67" s="53" t="s">
        <v>2</v>
      </c>
      <c r="V67" s="75"/>
      <c r="W67" s="112"/>
      <c r="X67" s="116">
        <f>360596224.17+20000000</f>
        <v>380596224.17000002</v>
      </c>
      <c r="Y67" s="114" t="s">
        <v>441</v>
      </c>
      <c r="Z67" s="133" t="s">
        <v>450</v>
      </c>
      <c r="AA67" s="114"/>
      <c r="AB67" s="126"/>
      <c r="AC67" s="122"/>
      <c r="AD67" s="122"/>
      <c r="AE67" s="122"/>
      <c r="AF67" s="124"/>
      <c r="AG67" s="124"/>
      <c r="AH67" s="122"/>
      <c r="AI67" s="122"/>
      <c r="AJ67" s="122"/>
      <c r="AK67" s="122"/>
      <c r="AL67" s="122"/>
      <c r="AM67" s="122"/>
      <c r="AN67" s="122"/>
      <c r="AO67" s="122"/>
      <c r="AP67" s="118"/>
    </row>
    <row r="68" spans="1:42" s="48" customFormat="1" ht="63.75" x14ac:dyDescent="0.25">
      <c r="A68" s="59" t="str">
        <f t="shared" si="5"/>
        <v>0401-Tocancipá sostenible y sustentable:  Municipio proyectado y planificado a largo plazo</v>
      </c>
      <c r="B68" s="51" t="str">
        <f t="shared" si="6"/>
        <v>040102-Espacios que se entrelazan y entornos para soñar</v>
      </c>
      <c r="C68" s="52" t="str">
        <f t="shared" si="7"/>
        <v>Desarrollar y recuperar espacios de turismo ecológico y paisajismo en el municipio de Tocancipá.</v>
      </c>
      <c r="D68" s="53" t="s">
        <v>70</v>
      </c>
      <c r="E68" s="50" t="s">
        <v>401</v>
      </c>
      <c r="F68" s="128" t="s">
        <v>459</v>
      </c>
      <c r="G68" s="54">
        <v>10</v>
      </c>
      <c r="H68" s="55" t="s">
        <v>340</v>
      </c>
      <c r="I68" s="56">
        <v>2013</v>
      </c>
      <c r="J68" s="57" t="str">
        <f t="shared" si="8"/>
        <v>GUILLERMO LEON GUALTEROS ROCHA</v>
      </c>
      <c r="K68" s="58" t="s">
        <v>136</v>
      </c>
      <c r="L68" s="50" t="s">
        <v>2</v>
      </c>
      <c r="M68" s="51" t="s">
        <v>2</v>
      </c>
      <c r="N68" s="51" t="s">
        <v>2</v>
      </c>
      <c r="O68" s="51" t="s">
        <v>2</v>
      </c>
      <c r="P68" s="51" t="s">
        <v>2</v>
      </c>
      <c r="Q68" s="51" t="s">
        <v>2</v>
      </c>
      <c r="R68" s="51" t="s">
        <v>2</v>
      </c>
      <c r="S68" s="51" t="s">
        <v>2</v>
      </c>
      <c r="T68" s="52" t="s">
        <v>100</v>
      </c>
      <c r="U68" s="53" t="s">
        <v>2</v>
      </c>
      <c r="V68" s="75"/>
      <c r="W68" s="112"/>
      <c r="X68" s="116">
        <f>294000.002*1000</f>
        <v>294000002</v>
      </c>
      <c r="Y68" s="114" t="s">
        <v>441</v>
      </c>
      <c r="Z68" s="133" t="s">
        <v>447</v>
      </c>
      <c r="AA68" s="114"/>
      <c r="AB68" s="126"/>
      <c r="AC68" s="122"/>
      <c r="AD68" s="122"/>
      <c r="AE68" s="122"/>
      <c r="AF68" s="124"/>
      <c r="AG68" s="124"/>
      <c r="AH68" s="122"/>
      <c r="AI68" s="122"/>
      <c r="AJ68" s="122"/>
      <c r="AK68" s="122"/>
      <c r="AL68" s="122"/>
      <c r="AM68" s="122"/>
      <c r="AN68" s="122"/>
      <c r="AO68" s="122"/>
      <c r="AP68" s="118"/>
    </row>
    <row r="69" spans="1:42" s="48" customFormat="1" ht="63.75" x14ac:dyDescent="0.25">
      <c r="A69" s="59" t="str">
        <f t="shared" si="5"/>
        <v>0401-Tocancipá sostenible y sustentable:  Municipio proyectado y planificado a largo plazo</v>
      </c>
      <c r="B69" s="51" t="str">
        <f t="shared" si="6"/>
        <v>040103-Equipamiento para todos</v>
      </c>
      <c r="C69" s="52" t="str">
        <f t="shared" si="7"/>
        <v>Mejorar y mantener la infraestructura pública municipal, representada en edificios públicos, Instituciones educativas, escenarios deportivos, salones comunales y parques.</v>
      </c>
      <c r="D69" s="53" t="s">
        <v>76</v>
      </c>
      <c r="E69" s="50" t="s">
        <v>402</v>
      </c>
      <c r="F69" s="128" t="s">
        <v>456</v>
      </c>
      <c r="G69" s="54">
        <v>22</v>
      </c>
      <c r="H69" s="55" t="s">
        <v>340</v>
      </c>
      <c r="I69" s="56">
        <v>2013</v>
      </c>
      <c r="J69" s="57" t="str">
        <f t="shared" si="8"/>
        <v>GUILLERMO LEON GUALTEROS ROCHA</v>
      </c>
      <c r="K69" s="58" t="s">
        <v>136</v>
      </c>
      <c r="L69" s="50" t="s">
        <v>2</v>
      </c>
      <c r="M69" s="51" t="s">
        <v>2</v>
      </c>
      <c r="N69" s="51" t="s">
        <v>2</v>
      </c>
      <c r="O69" s="51" t="s">
        <v>2</v>
      </c>
      <c r="P69" s="51" t="s">
        <v>2</v>
      </c>
      <c r="Q69" s="51" t="s">
        <v>2</v>
      </c>
      <c r="R69" s="51" t="s">
        <v>2</v>
      </c>
      <c r="S69" s="51" t="s">
        <v>2</v>
      </c>
      <c r="T69" s="52" t="s">
        <v>100</v>
      </c>
      <c r="U69" s="53" t="s">
        <v>2</v>
      </c>
      <c r="V69" s="75"/>
      <c r="W69" s="112"/>
      <c r="X69" s="116">
        <f>936000000+20000000</f>
        <v>956000000</v>
      </c>
      <c r="Y69" s="114" t="s">
        <v>441</v>
      </c>
      <c r="Z69" s="133" t="s">
        <v>447</v>
      </c>
      <c r="AA69" s="114"/>
      <c r="AB69" s="126"/>
      <c r="AC69" s="122"/>
      <c r="AD69" s="122"/>
      <c r="AE69" s="122"/>
      <c r="AF69" s="124"/>
      <c r="AG69" s="124"/>
      <c r="AH69" s="122"/>
      <c r="AI69" s="122"/>
      <c r="AJ69" s="122"/>
      <c r="AK69" s="122"/>
      <c r="AL69" s="122"/>
      <c r="AM69" s="122"/>
      <c r="AN69" s="122"/>
      <c r="AO69" s="122"/>
      <c r="AP69" s="118"/>
    </row>
    <row r="70" spans="1:42" s="48" customFormat="1" ht="102" x14ac:dyDescent="0.25">
      <c r="A70" s="59" t="str">
        <f t="shared" si="5"/>
        <v>0401-Tocancipá sostenible y sustentable:  Municipio proyectado y planificado a largo plazo</v>
      </c>
      <c r="B70" s="51" t="str">
        <f t="shared" si="6"/>
        <v>040103-Equipamiento para todos</v>
      </c>
      <c r="C70" s="52" t="str">
        <f t="shared" si="7"/>
        <v>Mejorar y mantener la infraestructura pública municipal, representada en edificios públicos, Instituciones educativas, escenarios deportivos, salones comunales y parques.</v>
      </c>
      <c r="D70" s="53" t="s">
        <v>76</v>
      </c>
      <c r="E70" s="50" t="s">
        <v>403</v>
      </c>
      <c r="F70" s="128" t="s">
        <v>457</v>
      </c>
      <c r="G70" s="54">
        <v>22</v>
      </c>
      <c r="H70" s="55" t="s">
        <v>340</v>
      </c>
      <c r="I70" s="56">
        <v>2013</v>
      </c>
      <c r="J70" s="57" t="str">
        <f t="shared" si="8"/>
        <v>GUILLERMO LEON GUALTEROS ROCHA</v>
      </c>
      <c r="K70" s="58" t="s">
        <v>136</v>
      </c>
      <c r="L70" s="50" t="s">
        <v>2</v>
      </c>
      <c r="M70" s="51" t="s">
        <v>2</v>
      </c>
      <c r="N70" s="51" t="s">
        <v>2</v>
      </c>
      <c r="O70" s="51" t="s">
        <v>2</v>
      </c>
      <c r="P70" s="51" t="s">
        <v>2</v>
      </c>
      <c r="Q70" s="51" t="s">
        <v>2</v>
      </c>
      <c r="R70" s="51" t="s">
        <v>2</v>
      </c>
      <c r="S70" s="51" t="s">
        <v>2</v>
      </c>
      <c r="T70" s="52" t="s">
        <v>100</v>
      </c>
      <c r="U70" s="53" t="s">
        <v>2</v>
      </c>
      <c r="V70" s="75"/>
      <c r="W70" s="112"/>
      <c r="X70" s="116">
        <f>353679836+24757589</f>
        <v>378437425</v>
      </c>
      <c r="Y70" s="114" t="s">
        <v>441</v>
      </c>
      <c r="Z70" s="133" t="s">
        <v>445</v>
      </c>
      <c r="AA70" s="114"/>
      <c r="AB70" s="126"/>
      <c r="AC70" s="122"/>
      <c r="AD70" s="122"/>
      <c r="AE70" s="122"/>
      <c r="AF70" s="124"/>
      <c r="AG70" s="124"/>
      <c r="AH70" s="122"/>
      <c r="AI70" s="122"/>
      <c r="AJ70" s="122"/>
      <c r="AK70" s="122"/>
      <c r="AL70" s="122"/>
      <c r="AM70" s="122"/>
      <c r="AN70" s="122"/>
      <c r="AO70" s="122"/>
      <c r="AP70" s="118"/>
    </row>
    <row r="71" spans="1:42" s="48" customFormat="1" ht="102" x14ac:dyDescent="0.25">
      <c r="A71" s="59" t="str">
        <f t="shared" si="5"/>
        <v>0401-Tocancipá sostenible y sustentable:  Municipio proyectado y planificado a largo plazo</v>
      </c>
      <c r="B71" s="51" t="str">
        <f t="shared" si="6"/>
        <v>040103-Equipamiento para todos</v>
      </c>
      <c r="C71" s="52" t="str">
        <f t="shared" si="7"/>
        <v>Mejorar y mantener la infraestructura pública municipal, representada en edificios públicos, Instituciones educativas, escenarios deportivos, salones comunales y parques.</v>
      </c>
      <c r="D71" s="53" t="s">
        <v>76</v>
      </c>
      <c r="E71" s="50" t="s">
        <v>404</v>
      </c>
      <c r="F71" s="128" t="s">
        <v>458</v>
      </c>
      <c r="G71" s="54">
        <v>22</v>
      </c>
      <c r="H71" s="55" t="s">
        <v>340</v>
      </c>
      <c r="I71" s="56">
        <v>2013</v>
      </c>
      <c r="J71" s="57" t="str">
        <f t="shared" si="8"/>
        <v>GUILLERMO LEON GUALTEROS ROCHA</v>
      </c>
      <c r="K71" s="58" t="s">
        <v>136</v>
      </c>
      <c r="L71" s="50" t="s">
        <v>2</v>
      </c>
      <c r="M71" s="51" t="s">
        <v>2</v>
      </c>
      <c r="N71" s="51" t="s">
        <v>2</v>
      </c>
      <c r="O71" s="51" t="s">
        <v>2</v>
      </c>
      <c r="P71" s="51" t="s">
        <v>2</v>
      </c>
      <c r="Q71" s="51" t="s">
        <v>2</v>
      </c>
      <c r="R71" s="51" t="s">
        <v>2</v>
      </c>
      <c r="S71" s="51" t="s">
        <v>2</v>
      </c>
      <c r="T71" s="52" t="s">
        <v>100</v>
      </c>
      <c r="U71" s="53" t="s">
        <v>2</v>
      </c>
      <c r="V71" s="75"/>
      <c r="W71" s="112"/>
      <c r="X71" s="116">
        <f>390361796+27325326</f>
        <v>417687122</v>
      </c>
      <c r="Y71" s="114" t="s">
        <v>441</v>
      </c>
      <c r="Z71" s="133" t="s">
        <v>445</v>
      </c>
      <c r="AA71" s="114"/>
      <c r="AB71" s="126"/>
      <c r="AC71" s="122"/>
      <c r="AD71" s="122"/>
      <c r="AE71" s="122"/>
      <c r="AF71" s="124"/>
      <c r="AG71" s="124"/>
      <c r="AH71" s="122"/>
      <c r="AI71" s="122"/>
      <c r="AJ71" s="122"/>
      <c r="AK71" s="122"/>
      <c r="AL71" s="122"/>
      <c r="AM71" s="122"/>
      <c r="AN71" s="122"/>
      <c r="AO71" s="122"/>
      <c r="AP71" s="118"/>
    </row>
    <row r="72" spans="1:42" s="48" customFormat="1" ht="51" x14ac:dyDescent="0.25">
      <c r="A72" s="59" t="str">
        <f t="shared" si="5"/>
        <v>0401-Tocancipá sostenible y sustentable:  Municipio proyectado y planificado a largo plazo</v>
      </c>
      <c r="B72" s="51" t="str">
        <f t="shared" si="6"/>
        <v>040104-Entorno sostenible / Agua potable y saneamiento básico</v>
      </c>
      <c r="C72" s="52" t="str">
        <f t="shared" si="7"/>
        <v>Optimizar el servicio de acueducto y alcantarillado en el municipio de Tocancipá.</v>
      </c>
      <c r="D72" s="53" t="s">
        <v>78</v>
      </c>
      <c r="E72" s="50" t="s">
        <v>405</v>
      </c>
      <c r="F72" s="128" t="s">
        <v>460</v>
      </c>
      <c r="G72" s="54">
        <v>22</v>
      </c>
      <c r="H72" s="55" t="s">
        <v>340</v>
      </c>
      <c r="I72" s="56">
        <v>2013</v>
      </c>
      <c r="J72" s="57" t="str">
        <f t="shared" si="8"/>
        <v>JORGE ANDRES PORRAS VARGAS</v>
      </c>
      <c r="K72" s="58" t="s">
        <v>150</v>
      </c>
      <c r="L72" s="50" t="s">
        <v>2</v>
      </c>
      <c r="M72" s="51" t="s">
        <v>2</v>
      </c>
      <c r="N72" s="51" t="s">
        <v>2</v>
      </c>
      <c r="O72" s="51" t="s">
        <v>2</v>
      </c>
      <c r="P72" s="51" t="s">
        <v>2</v>
      </c>
      <c r="Q72" s="51" t="s">
        <v>2</v>
      </c>
      <c r="R72" s="51" t="s">
        <v>2</v>
      </c>
      <c r="S72" s="51" t="s">
        <v>2</v>
      </c>
      <c r="T72" s="52" t="s">
        <v>100</v>
      </c>
      <c r="U72" s="53" t="s">
        <v>2</v>
      </c>
      <c r="V72" s="75"/>
      <c r="W72" s="112"/>
      <c r="X72" s="116">
        <v>1674649001</v>
      </c>
      <c r="Y72" s="114" t="s">
        <v>441</v>
      </c>
      <c r="Z72" s="133" t="s">
        <v>461</v>
      </c>
      <c r="AA72" s="114"/>
      <c r="AB72" s="126"/>
      <c r="AC72" s="122"/>
      <c r="AD72" s="122"/>
      <c r="AE72" s="122"/>
      <c r="AF72" s="124"/>
      <c r="AG72" s="124"/>
      <c r="AH72" s="122"/>
      <c r="AI72" s="122"/>
      <c r="AJ72" s="122"/>
      <c r="AK72" s="122"/>
      <c r="AL72" s="122"/>
      <c r="AM72" s="122"/>
      <c r="AN72" s="122"/>
      <c r="AO72" s="122"/>
      <c r="AP72" s="118"/>
    </row>
    <row r="73" spans="1:42" s="48" customFormat="1" ht="63.75" x14ac:dyDescent="0.25">
      <c r="A73" s="59" t="str">
        <f t="shared" si="0"/>
        <v>0601-Transparencia y participación ciudadana:  eje de una gestión pública eficiente</v>
      </c>
      <c r="B73" s="51" t="str">
        <f t="shared" si="1"/>
        <v>060104-Tocancipá participativa / Juntas de acción comunal, voces de la comunidad / Principio para el cambio</v>
      </c>
      <c r="C73" s="52" t="str">
        <f t="shared" si="2"/>
        <v>Propiciar espacios de participación ciudadana en Tocancipá.</v>
      </c>
      <c r="D73" s="53" t="s">
        <v>86</v>
      </c>
      <c r="E73" s="106" t="s">
        <v>462</v>
      </c>
      <c r="F73" s="129" t="s">
        <v>488</v>
      </c>
      <c r="G73" s="54" t="s">
        <v>2</v>
      </c>
      <c r="H73" s="55" t="s">
        <v>2</v>
      </c>
      <c r="I73" s="56" t="s">
        <v>2</v>
      </c>
      <c r="J73" s="57" t="str">
        <f t="shared" si="3"/>
        <v>0-0</v>
      </c>
      <c r="K73" s="58" t="s">
        <v>2</v>
      </c>
      <c r="L73" s="50" t="s">
        <v>2</v>
      </c>
      <c r="M73" s="51" t="s">
        <v>2</v>
      </c>
      <c r="N73" s="51" t="s">
        <v>2</v>
      </c>
      <c r="O73" s="51" t="s">
        <v>2</v>
      </c>
      <c r="P73" s="51" t="s">
        <v>2</v>
      </c>
      <c r="Q73" s="51" t="s">
        <v>2</v>
      </c>
      <c r="R73" s="51" t="s">
        <v>2</v>
      </c>
      <c r="S73" s="51" t="s">
        <v>2</v>
      </c>
      <c r="T73" s="52" t="s">
        <v>100</v>
      </c>
      <c r="U73" s="53" t="s">
        <v>2</v>
      </c>
      <c r="V73" s="75"/>
      <c r="W73" s="112"/>
      <c r="X73" s="116"/>
      <c r="Y73" s="114" t="s">
        <v>440</v>
      </c>
      <c r="Z73" s="133"/>
      <c r="AA73" s="114"/>
      <c r="AB73" s="126" t="str">
        <f>VLOOKUP(D73,[1]Hoja3!$A$2:$E$50,2,0)</f>
        <v>48</v>
      </c>
      <c r="AC73" s="122"/>
      <c r="AD73" s="122"/>
      <c r="AE73" s="122" t="str">
        <f>+CONCATENATE("Proyecto: ",D73,";"," Nombre Ficha EBI: ",F73,"; ","Código SSEPI: ",E73,".")</f>
        <v>Proyecto: 06010401-Participación activa de las juntas de acción comunal.; Nombre Ficha EBI: ASISTENCIA A LA PARTICIPACIÓN ACTIVA DE LAS JUNTAS DE ACCIÓN COMUNAL DEL MUNICIPIO DE TOCANCIPÁ.; Código SSEPI: 2014-25817-0001.</v>
      </c>
      <c r="AF73" s="124"/>
      <c r="AG73" s="124"/>
      <c r="AH73" s="122"/>
      <c r="AI73" s="122"/>
      <c r="AJ73" s="122">
        <f>VLOOKUP(D73,[1]Hoja3!$A$2:$E$50,5,0)</f>
        <v>0</v>
      </c>
      <c r="AK73" s="122"/>
      <c r="AL73" s="122"/>
      <c r="AM73" s="122"/>
      <c r="AN73" s="122"/>
      <c r="AO73" s="122"/>
      <c r="AP73" s="118"/>
    </row>
    <row r="74" spans="1:42" s="48" customFormat="1" ht="51" x14ac:dyDescent="0.25">
      <c r="A74" s="59" t="str">
        <f t="shared" si="0"/>
        <v>0401-Tocancipá sostenible y sustentable:  Municipio proyectado y planificado a largo plazo</v>
      </c>
      <c r="B74" s="51" t="str">
        <f t="shared" si="1"/>
        <v>040103-Equipamiento para todos</v>
      </c>
      <c r="C74" s="52" t="str">
        <f t="shared" si="2"/>
        <v>Mejorar y mantener la infraestructura pública municipal, representada en edificios públicos, Instituciones educativas, escenarios deportivos, salones comunales y parques.</v>
      </c>
      <c r="D74" s="53" t="s">
        <v>74</v>
      </c>
      <c r="E74" s="50" t="s">
        <v>463</v>
      </c>
      <c r="F74" s="128" t="s">
        <v>491</v>
      </c>
      <c r="G74" s="54">
        <v>26</v>
      </c>
      <c r="H74" s="55" t="s">
        <v>335</v>
      </c>
      <c r="I74" s="56">
        <v>2014</v>
      </c>
      <c r="J74" s="57" t="str">
        <f t="shared" si="3"/>
        <v>GUILLERMO LEON GUALTEROS ROCHA</v>
      </c>
      <c r="K74" s="58" t="s">
        <v>136</v>
      </c>
      <c r="L74" s="50" t="s">
        <v>2</v>
      </c>
      <c r="M74" s="51" t="s">
        <v>2</v>
      </c>
      <c r="N74" s="51" t="s">
        <v>2</v>
      </c>
      <c r="O74" s="51" t="s">
        <v>2</v>
      </c>
      <c r="P74" s="51" t="s">
        <v>2</v>
      </c>
      <c r="Q74" s="51" t="s">
        <v>2</v>
      </c>
      <c r="R74" s="51" t="s">
        <v>2</v>
      </c>
      <c r="S74" s="51" t="s">
        <v>2</v>
      </c>
      <c r="T74" s="52" t="s">
        <v>100</v>
      </c>
      <c r="U74" s="53" t="s">
        <v>2</v>
      </c>
      <c r="V74" s="75"/>
      <c r="W74" s="112"/>
      <c r="X74" s="116"/>
      <c r="Y74" s="114" t="s">
        <v>441</v>
      </c>
      <c r="Z74" s="133" t="s">
        <v>492</v>
      </c>
      <c r="AA74" s="114"/>
      <c r="AB74" s="126"/>
      <c r="AC74" s="122"/>
      <c r="AD74" s="122"/>
      <c r="AE74" s="122"/>
      <c r="AF74" s="124"/>
      <c r="AG74" s="124"/>
      <c r="AH74" s="122"/>
      <c r="AI74" s="122"/>
      <c r="AJ74" s="122"/>
      <c r="AK74" s="122"/>
      <c r="AL74" s="122"/>
      <c r="AM74" s="122"/>
      <c r="AN74" s="122"/>
      <c r="AO74" s="122"/>
      <c r="AP74" s="118"/>
    </row>
    <row r="75" spans="1:42" s="48" customFormat="1" ht="51" x14ac:dyDescent="0.25">
      <c r="A75" s="59" t="str">
        <f t="shared" si="0"/>
        <v>0401-Tocancipá sostenible y sustentable:  Municipio proyectado y planificado a largo plazo</v>
      </c>
      <c r="B75" s="51" t="str">
        <f t="shared" si="1"/>
        <v>040102-Espacios que se entrelazan y entornos para soñar</v>
      </c>
      <c r="C75" s="52" t="str">
        <f t="shared" si="2"/>
        <v>Desarrollar y recuperar espacios de turismo ecológico y paisajismo en el municipio de Tocancipá.</v>
      </c>
      <c r="D75" s="53" t="s">
        <v>70</v>
      </c>
      <c r="E75" s="50" t="s">
        <v>464</v>
      </c>
      <c r="F75" s="128" t="s">
        <v>493</v>
      </c>
      <c r="G75" s="54">
        <v>24</v>
      </c>
      <c r="H75" s="55" t="s">
        <v>337</v>
      </c>
      <c r="I75" s="56">
        <v>2014</v>
      </c>
      <c r="J75" s="57" t="str">
        <f t="shared" si="3"/>
        <v>GUILLERMO LEON GUALTEROS ROCHA</v>
      </c>
      <c r="K75" s="58" t="s">
        <v>136</v>
      </c>
      <c r="L75" s="50" t="s">
        <v>2</v>
      </c>
      <c r="M75" s="51" t="s">
        <v>2</v>
      </c>
      <c r="N75" s="51" t="s">
        <v>2</v>
      </c>
      <c r="O75" s="51" t="s">
        <v>2</v>
      </c>
      <c r="P75" s="51" t="s">
        <v>2</v>
      </c>
      <c r="Q75" s="51" t="s">
        <v>2</v>
      </c>
      <c r="R75" s="51" t="s">
        <v>2</v>
      </c>
      <c r="S75" s="51" t="s">
        <v>2</v>
      </c>
      <c r="T75" s="52" t="s">
        <v>100</v>
      </c>
      <c r="U75" s="53" t="s">
        <v>2</v>
      </c>
      <c r="V75" s="75"/>
      <c r="W75" s="112"/>
      <c r="X75" s="116">
        <v>1500000000</v>
      </c>
      <c r="Y75" s="114" t="s">
        <v>441</v>
      </c>
      <c r="Z75" s="133" t="s">
        <v>494</v>
      </c>
      <c r="AA75" s="114"/>
      <c r="AB75" s="126"/>
      <c r="AC75" s="122"/>
      <c r="AD75" s="122"/>
      <c r="AE75" s="122"/>
      <c r="AF75" s="124"/>
      <c r="AG75" s="124"/>
      <c r="AH75" s="122"/>
      <c r="AI75" s="122"/>
      <c r="AJ75" s="122"/>
      <c r="AK75" s="122"/>
      <c r="AL75" s="122"/>
      <c r="AM75" s="122"/>
      <c r="AN75" s="122"/>
      <c r="AO75" s="122"/>
      <c r="AP75" s="118"/>
    </row>
    <row r="76" spans="1:42" s="48" customFormat="1" ht="55.5" customHeight="1" x14ac:dyDescent="0.25">
      <c r="A76" s="59" t="str">
        <f t="shared" ref="A76:A125" si="9">VLOOKUP(D76,$A$175:$G$224,2,0)</f>
        <v>0401-Tocancipá sostenible y sustentable:  Municipio proyectado y planificado a largo plazo</v>
      </c>
      <c r="B76" s="51" t="str">
        <f t="shared" ref="B76:B125" si="10">VLOOKUP(D76,$A$175:$G$224,4,0)</f>
        <v>040103-Equipamiento para todos</v>
      </c>
      <c r="C76" s="52" t="str">
        <f t="shared" ref="C76:C125" si="11">VLOOKUP(D76,$A$175:$G$224,5,0)</f>
        <v>Mejorar y mantener la infraestructura pública municipal, representada en edificios públicos, Instituciones educativas, escenarios deportivos, salones comunales y parques.</v>
      </c>
      <c r="D76" s="53" t="s">
        <v>76</v>
      </c>
      <c r="E76" s="50" t="s">
        <v>465</v>
      </c>
      <c r="F76" s="128" t="s">
        <v>513</v>
      </c>
      <c r="G76" s="54">
        <v>29</v>
      </c>
      <c r="H76" s="55" t="s">
        <v>339</v>
      </c>
      <c r="I76" s="56">
        <v>2014</v>
      </c>
      <c r="J76" s="57" t="str">
        <f t="shared" ref="J76:J125" si="12">VLOOKUP(K76,$N$138:$O$155,2,0)</f>
        <v>GUILLERMO LEON GUALTEROS ROCHA</v>
      </c>
      <c r="K76" s="58" t="s">
        <v>136</v>
      </c>
      <c r="L76" s="50" t="s">
        <v>2</v>
      </c>
      <c r="M76" s="51" t="s">
        <v>2</v>
      </c>
      <c r="N76" s="51" t="s">
        <v>2</v>
      </c>
      <c r="O76" s="51" t="s">
        <v>2</v>
      </c>
      <c r="P76" s="51" t="s">
        <v>2</v>
      </c>
      <c r="Q76" s="51" t="s">
        <v>2</v>
      </c>
      <c r="R76" s="51" t="s">
        <v>2</v>
      </c>
      <c r="S76" s="51" t="s">
        <v>2</v>
      </c>
      <c r="T76" s="52" t="s">
        <v>100</v>
      </c>
      <c r="U76" s="53" t="s">
        <v>245</v>
      </c>
      <c r="V76" s="75"/>
      <c r="W76" s="112"/>
      <c r="X76" s="116">
        <v>2009559018.2735717</v>
      </c>
      <c r="Y76" s="114" t="s">
        <v>441</v>
      </c>
      <c r="Z76" s="133" t="s">
        <v>494</v>
      </c>
      <c r="AA76" s="114"/>
      <c r="AB76" s="126"/>
      <c r="AC76" s="122"/>
      <c r="AD76" s="122"/>
      <c r="AE76" s="122"/>
      <c r="AF76" s="124"/>
      <c r="AG76" s="124"/>
      <c r="AH76" s="122"/>
      <c r="AI76" s="122"/>
      <c r="AJ76" s="122"/>
      <c r="AK76" s="122"/>
      <c r="AL76" s="122"/>
      <c r="AM76" s="122"/>
      <c r="AN76" s="122"/>
      <c r="AO76" s="122"/>
      <c r="AP76" s="118"/>
    </row>
    <row r="77" spans="1:42" s="48" customFormat="1" ht="86.25" customHeight="1" x14ac:dyDescent="0.25">
      <c r="A77" s="59" t="str">
        <f t="shared" si="9"/>
        <v>0501-Por una Tocancipá Productiva y Competitiva</v>
      </c>
      <c r="B77" s="51" t="str">
        <f t="shared" si="10"/>
        <v>050102-Espacios y condiciones para fomentar la microempresa con tecnologías de vanguardia.</v>
      </c>
      <c r="C77" s="52" t="str">
        <f t="shared" si="11"/>
        <v>Crear espacios para el emprendimiento y generar condiciones favorables para el desarrollo y fomento de la microempresa.</v>
      </c>
      <c r="D77" s="53" t="s">
        <v>80</v>
      </c>
      <c r="E77" s="50" t="s">
        <v>274</v>
      </c>
      <c r="F77" s="128" t="s">
        <v>514</v>
      </c>
      <c r="G77" s="54">
        <v>28</v>
      </c>
      <c r="H77" s="55" t="s">
        <v>340</v>
      </c>
      <c r="I77" s="56">
        <v>2014</v>
      </c>
      <c r="J77" s="57" t="str">
        <f t="shared" si="12"/>
        <v>FRANCISCO RODRIGUEZ SANTOS</v>
      </c>
      <c r="K77" s="58" t="s">
        <v>119</v>
      </c>
      <c r="L77" s="50" t="s">
        <v>2</v>
      </c>
      <c r="M77" s="51" t="s">
        <v>2</v>
      </c>
      <c r="N77" s="51" t="s">
        <v>2</v>
      </c>
      <c r="O77" s="51" t="s">
        <v>2</v>
      </c>
      <c r="P77" s="51" t="s">
        <v>2</v>
      </c>
      <c r="Q77" s="51" t="s">
        <v>2</v>
      </c>
      <c r="R77" s="51" t="s">
        <v>2</v>
      </c>
      <c r="S77" s="51" t="s">
        <v>2</v>
      </c>
      <c r="T77" s="52" t="s">
        <v>100</v>
      </c>
      <c r="U77" s="53" t="s">
        <v>2</v>
      </c>
      <c r="V77" s="75"/>
      <c r="W77" s="112"/>
      <c r="X77" s="116">
        <v>22391000</v>
      </c>
      <c r="Y77" s="114" t="s">
        <v>441</v>
      </c>
      <c r="Z77" s="133" t="s">
        <v>515</v>
      </c>
      <c r="AA77" s="114"/>
      <c r="AB77" s="126"/>
      <c r="AC77" s="122"/>
      <c r="AD77" s="122"/>
      <c r="AE77" s="122"/>
      <c r="AF77" s="124"/>
      <c r="AG77" s="124"/>
      <c r="AH77" s="122"/>
      <c r="AI77" s="122"/>
      <c r="AJ77" s="122"/>
      <c r="AK77" s="122"/>
      <c r="AL77" s="122"/>
      <c r="AM77" s="122"/>
      <c r="AN77" s="122"/>
      <c r="AO77" s="122"/>
      <c r="AP77" s="118"/>
    </row>
    <row r="78" spans="1:42" s="48" customFormat="1" ht="41.25" customHeight="1" x14ac:dyDescent="0.25">
      <c r="A78" s="59" t="str">
        <f t="shared" ref="A78:A118" si="13">VLOOKUP(D78,$A$175:$G$224,2,0)</f>
        <v>0401-Tocancipá sostenible y sustentable:  Municipio proyectado y planificado a largo plazo</v>
      </c>
      <c r="B78" s="51" t="str">
        <f t="shared" ref="B78:B118" si="14">VLOOKUP(D78,$A$175:$G$224,4,0)</f>
        <v>040102-Espacios que se entrelazan y entornos para soñar</v>
      </c>
      <c r="C78" s="52" t="str">
        <f t="shared" ref="C78:C118" si="15">VLOOKUP(D78,$A$175:$G$224,5,0)</f>
        <v>Desarrollar y recuperar espacios de turismo ecológico y paisajismo en el municipio de Tocancipá.</v>
      </c>
      <c r="D78" s="53" t="s">
        <v>70</v>
      </c>
      <c r="E78" s="50" t="s">
        <v>275</v>
      </c>
      <c r="F78" s="128" t="s">
        <v>516</v>
      </c>
      <c r="G78" s="54">
        <v>3</v>
      </c>
      <c r="H78" s="55" t="s">
        <v>342</v>
      </c>
      <c r="I78" s="56">
        <v>2014</v>
      </c>
      <c r="J78" s="57" t="str">
        <f t="shared" ref="J78:J118" si="16">VLOOKUP(K78,$N$138:$O$155,2,0)</f>
        <v>GUILLERMO LEON GUALTEROS ROCHA</v>
      </c>
      <c r="K78" s="58" t="s">
        <v>136</v>
      </c>
      <c r="L78" s="50" t="s">
        <v>2</v>
      </c>
      <c r="M78" s="51" t="s">
        <v>2</v>
      </c>
      <c r="N78" s="51" t="s">
        <v>2</v>
      </c>
      <c r="O78" s="51" t="s">
        <v>2</v>
      </c>
      <c r="P78" s="51" t="s">
        <v>2</v>
      </c>
      <c r="Q78" s="51" t="s">
        <v>2</v>
      </c>
      <c r="R78" s="51" t="s">
        <v>2</v>
      </c>
      <c r="S78" s="51" t="s">
        <v>2</v>
      </c>
      <c r="T78" s="52" t="s">
        <v>100</v>
      </c>
      <c r="U78" s="53" t="s">
        <v>2</v>
      </c>
      <c r="V78" s="75"/>
      <c r="W78" s="112"/>
      <c r="X78" s="116" t="s">
        <v>517</v>
      </c>
      <c r="Y78" s="114" t="s">
        <v>441</v>
      </c>
      <c r="Z78" s="133" t="s">
        <v>518</v>
      </c>
      <c r="AA78" s="114"/>
      <c r="AB78" s="126"/>
      <c r="AC78" s="122"/>
      <c r="AD78" s="122"/>
      <c r="AE78" s="122"/>
      <c r="AF78" s="124"/>
      <c r="AG78" s="124"/>
      <c r="AH78" s="122"/>
      <c r="AI78" s="122"/>
      <c r="AJ78" s="122"/>
      <c r="AK78" s="122"/>
      <c r="AL78" s="122"/>
      <c r="AM78" s="122"/>
      <c r="AN78" s="122"/>
      <c r="AO78" s="122"/>
      <c r="AP78" s="118"/>
    </row>
    <row r="79" spans="1:42" s="48" customFormat="1" ht="47.25" customHeight="1" x14ac:dyDescent="0.25">
      <c r="A79" s="59" t="str">
        <f t="shared" si="13"/>
        <v>0401-Tocancipá sostenible y sustentable:  Municipio proyectado y planificado a largo plazo</v>
      </c>
      <c r="B79" s="51" t="str">
        <f t="shared" si="14"/>
        <v>040102-Espacios que se entrelazan y entornos para soñar</v>
      </c>
      <c r="C79" s="52" t="str">
        <f t="shared" si="15"/>
        <v>Desarrollar y recuperar espacios de turismo ecológico y paisajismo en el municipio de Tocancipá.</v>
      </c>
      <c r="D79" s="53" t="s">
        <v>70</v>
      </c>
      <c r="E79" s="50" t="s">
        <v>276</v>
      </c>
      <c r="F79" s="128" t="s">
        <v>519</v>
      </c>
      <c r="G79" s="54">
        <v>18</v>
      </c>
      <c r="H79" s="55" t="s">
        <v>342</v>
      </c>
      <c r="I79" s="56">
        <v>2014</v>
      </c>
      <c r="J79" s="57" t="str">
        <f t="shared" si="16"/>
        <v>GUILLERMO LEON GUALTEROS ROCHA</v>
      </c>
      <c r="K79" s="58" t="s">
        <v>136</v>
      </c>
      <c r="L79" s="50" t="s">
        <v>2</v>
      </c>
      <c r="M79" s="51" t="s">
        <v>2</v>
      </c>
      <c r="N79" s="51" t="s">
        <v>2</v>
      </c>
      <c r="O79" s="51" t="s">
        <v>2</v>
      </c>
      <c r="P79" s="51" t="s">
        <v>2</v>
      </c>
      <c r="Q79" s="51" t="s">
        <v>2</v>
      </c>
      <c r="R79" s="51" t="s">
        <v>2</v>
      </c>
      <c r="S79" s="51" t="s">
        <v>2</v>
      </c>
      <c r="T79" s="52" t="s">
        <v>100</v>
      </c>
      <c r="U79" s="53" t="s">
        <v>2</v>
      </c>
      <c r="V79" s="75"/>
      <c r="W79" s="112"/>
      <c r="X79" s="116">
        <v>216000000</v>
      </c>
      <c r="Y79" s="114" t="s">
        <v>441</v>
      </c>
      <c r="Z79" s="133" t="s">
        <v>494</v>
      </c>
      <c r="AA79" s="114"/>
      <c r="AB79" s="126"/>
      <c r="AC79" s="122"/>
      <c r="AD79" s="122"/>
      <c r="AE79" s="122"/>
      <c r="AF79" s="124"/>
      <c r="AG79" s="124"/>
      <c r="AH79" s="122"/>
      <c r="AI79" s="122"/>
      <c r="AJ79" s="122"/>
      <c r="AK79" s="122"/>
      <c r="AL79" s="122"/>
      <c r="AM79" s="122"/>
      <c r="AN79" s="122"/>
      <c r="AO79" s="122"/>
      <c r="AP79" s="118"/>
    </row>
    <row r="80" spans="1:42" s="48" customFormat="1" ht="38.25" x14ac:dyDescent="0.25">
      <c r="A80" s="59" t="str">
        <f t="shared" si="13"/>
        <v>0102-Bienestar y Calidad de Vida a través de servicios de salud eficientes y oportuno</v>
      </c>
      <c r="B80" s="51" t="str">
        <f t="shared" si="14"/>
        <v>010202-Atención Integral con corresponsabilidad en el desarrollo de servicios de salud.</v>
      </c>
      <c r="C80" s="52">
        <f t="shared" si="15"/>
        <v>0</v>
      </c>
      <c r="D80" s="53" t="s">
        <v>21</v>
      </c>
      <c r="E80" s="50" t="s">
        <v>277</v>
      </c>
      <c r="F80" s="128" t="s">
        <v>520</v>
      </c>
      <c r="G80" s="54">
        <v>30</v>
      </c>
      <c r="H80" s="55" t="s">
        <v>342</v>
      </c>
      <c r="I80" s="56">
        <v>2014</v>
      </c>
      <c r="J80" s="57" t="str">
        <f t="shared" si="16"/>
        <v>MONICA DEL PILAR MONTERO PEREZ</v>
      </c>
      <c r="K80" s="58" t="s">
        <v>130</v>
      </c>
      <c r="L80" s="50" t="s">
        <v>2</v>
      </c>
      <c r="M80" s="51" t="s">
        <v>2</v>
      </c>
      <c r="N80" s="51" t="s">
        <v>2</v>
      </c>
      <c r="O80" s="51" t="s">
        <v>2</v>
      </c>
      <c r="P80" s="51" t="s">
        <v>2</v>
      </c>
      <c r="Q80" s="51" t="s">
        <v>2</v>
      </c>
      <c r="R80" s="51" t="s">
        <v>2</v>
      </c>
      <c r="S80" s="51" t="s">
        <v>2</v>
      </c>
      <c r="T80" s="52" t="s">
        <v>100</v>
      </c>
      <c r="U80" s="53" t="s">
        <v>2</v>
      </c>
      <c r="V80" s="75"/>
      <c r="W80" s="112"/>
      <c r="X80" s="116">
        <v>1500000000</v>
      </c>
      <c r="Y80" s="114" t="s">
        <v>441</v>
      </c>
      <c r="Z80" s="133" t="s">
        <v>494</v>
      </c>
      <c r="AA80" s="114"/>
      <c r="AB80" s="126"/>
      <c r="AC80" s="122"/>
      <c r="AD80" s="122"/>
      <c r="AE80" s="122"/>
      <c r="AF80" s="124"/>
      <c r="AG80" s="124"/>
      <c r="AH80" s="122"/>
      <c r="AI80" s="122"/>
      <c r="AJ80" s="122"/>
      <c r="AK80" s="122"/>
      <c r="AL80" s="122"/>
      <c r="AM80" s="122"/>
      <c r="AN80" s="122"/>
      <c r="AO80" s="122"/>
      <c r="AP80" s="118"/>
    </row>
    <row r="81" spans="1:42" s="48" customFormat="1" ht="12.75" x14ac:dyDescent="0.25">
      <c r="A81" s="59" t="str">
        <f t="shared" si="13"/>
        <v>0-0</v>
      </c>
      <c r="B81" s="51" t="str">
        <f t="shared" si="14"/>
        <v>0-0</v>
      </c>
      <c r="C81" s="52" t="str">
        <f t="shared" si="15"/>
        <v>0-0</v>
      </c>
      <c r="D81" s="53" t="s">
        <v>2</v>
      </c>
      <c r="E81" s="50" t="s">
        <v>2</v>
      </c>
      <c r="F81" s="128"/>
      <c r="G81" s="54" t="s">
        <v>2</v>
      </c>
      <c r="H81" s="55" t="s">
        <v>2</v>
      </c>
      <c r="I81" s="56" t="s">
        <v>2</v>
      </c>
      <c r="J81" s="57" t="str">
        <f t="shared" si="16"/>
        <v>0-0</v>
      </c>
      <c r="K81" s="58" t="s">
        <v>2</v>
      </c>
      <c r="L81" s="50" t="s">
        <v>2</v>
      </c>
      <c r="M81" s="51" t="s">
        <v>2</v>
      </c>
      <c r="N81" s="51" t="s">
        <v>2</v>
      </c>
      <c r="O81" s="51" t="s">
        <v>2</v>
      </c>
      <c r="P81" s="51" t="s">
        <v>2</v>
      </c>
      <c r="Q81" s="51" t="s">
        <v>2</v>
      </c>
      <c r="R81" s="51" t="s">
        <v>2</v>
      </c>
      <c r="S81" s="51" t="s">
        <v>2</v>
      </c>
      <c r="T81" s="52" t="s">
        <v>100</v>
      </c>
      <c r="U81" s="53" t="s">
        <v>2</v>
      </c>
      <c r="V81" s="75"/>
      <c r="W81" s="112"/>
      <c r="X81" s="116"/>
      <c r="Y81" s="114"/>
      <c r="Z81" s="133"/>
      <c r="AA81" s="114"/>
      <c r="AB81" s="126"/>
      <c r="AC81" s="122"/>
      <c r="AD81" s="122"/>
      <c r="AE81" s="122"/>
      <c r="AF81" s="124"/>
      <c r="AG81" s="124"/>
      <c r="AH81" s="122"/>
      <c r="AI81" s="122"/>
      <c r="AJ81" s="122"/>
      <c r="AK81" s="122"/>
      <c r="AL81" s="122"/>
      <c r="AM81" s="122"/>
      <c r="AN81" s="122"/>
      <c r="AO81" s="122"/>
      <c r="AP81" s="118"/>
    </row>
    <row r="82" spans="1:42" s="48" customFormat="1" ht="12.75" x14ac:dyDescent="0.25">
      <c r="A82" s="59" t="str">
        <f t="shared" si="13"/>
        <v>0-0</v>
      </c>
      <c r="B82" s="51" t="str">
        <f t="shared" si="14"/>
        <v>0-0</v>
      </c>
      <c r="C82" s="52" t="str">
        <f t="shared" si="15"/>
        <v>0-0</v>
      </c>
      <c r="D82" s="53" t="s">
        <v>2</v>
      </c>
      <c r="E82" s="50" t="s">
        <v>2</v>
      </c>
      <c r="F82" s="128"/>
      <c r="G82" s="54" t="s">
        <v>2</v>
      </c>
      <c r="H82" s="55" t="s">
        <v>2</v>
      </c>
      <c r="I82" s="56" t="s">
        <v>2</v>
      </c>
      <c r="J82" s="57" t="str">
        <f t="shared" si="16"/>
        <v>0-0</v>
      </c>
      <c r="K82" s="58" t="s">
        <v>2</v>
      </c>
      <c r="L82" s="50" t="s">
        <v>2</v>
      </c>
      <c r="M82" s="51" t="s">
        <v>2</v>
      </c>
      <c r="N82" s="51" t="s">
        <v>2</v>
      </c>
      <c r="O82" s="51" t="s">
        <v>2</v>
      </c>
      <c r="P82" s="51" t="s">
        <v>2</v>
      </c>
      <c r="Q82" s="51" t="s">
        <v>2</v>
      </c>
      <c r="R82" s="51" t="s">
        <v>2</v>
      </c>
      <c r="S82" s="51" t="s">
        <v>2</v>
      </c>
      <c r="T82" s="52" t="s">
        <v>100</v>
      </c>
      <c r="U82" s="53" t="s">
        <v>2</v>
      </c>
      <c r="V82" s="75"/>
      <c r="W82" s="112"/>
      <c r="X82" s="116"/>
      <c r="Y82" s="114"/>
      <c r="Z82" s="133"/>
      <c r="AA82" s="114"/>
      <c r="AB82" s="126"/>
      <c r="AC82" s="122"/>
      <c r="AD82" s="122"/>
      <c r="AE82" s="122"/>
      <c r="AF82" s="124"/>
      <c r="AG82" s="124"/>
      <c r="AH82" s="122"/>
      <c r="AI82" s="122"/>
      <c r="AJ82" s="122"/>
      <c r="AK82" s="122"/>
      <c r="AL82" s="122"/>
      <c r="AM82" s="122"/>
      <c r="AN82" s="122"/>
      <c r="AO82" s="122"/>
      <c r="AP82" s="118"/>
    </row>
    <row r="83" spans="1:42" s="48" customFormat="1" ht="12.75" x14ac:dyDescent="0.25">
      <c r="A83" s="59" t="str">
        <f t="shared" si="13"/>
        <v>0-0</v>
      </c>
      <c r="B83" s="51" t="str">
        <f t="shared" si="14"/>
        <v>0-0</v>
      </c>
      <c r="C83" s="52" t="str">
        <f t="shared" si="15"/>
        <v>0-0</v>
      </c>
      <c r="D83" s="53" t="s">
        <v>2</v>
      </c>
      <c r="E83" s="50" t="s">
        <v>2</v>
      </c>
      <c r="F83" s="128"/>
      <c r="G83" s="54" t="s">
        <v>2</v>
      </c>
      <c r="H83" s="55" t="s">
        <v>2</v>
      </c>
      <c r="I83" s="56" t="s">
        <v>2</v>
      </c>
      <c r="J83" s="57" t="str">
        <f t="shared" si="16"/>
        <v>0-0</v>
      </c>
      <c r="K83" s="58" t="s">
        <v>2</v>
      </c>
      <c r="L83" s="50" t="s">
        <v>2</v>
      </c>
      <c r="M83" s="51" t="s">
        <v>2</v>
      </c>
      <c r="N83" s="51" t="s">
        <v>2</v>
      </c>
      <c r="O83" s="51" t="s">
        <v>2</v>
      </c>
      <c r="P83" s="51" t="s">
        <v>2</v>
      </c>
      <c r="Q83" s="51" t="s">
        <v>2</v>
      </c>
      <c r="R83" s="51" t="s">
        <v>2</v>
      </c>
      <c r="S83" s="51" t="s">
        <v>2</v>
      </c>
      <c r="T83" s="52" t="s">
        <v>100</v>
      </c>
      <c r="U83" s="53" t="s">
        <v>2</v>
      </c>
      <c r="V83" s="75"/>
      <c r="W83" s="112"/>
      <c r="X83" s="116"/>
      <c r="Y83" s="114"/>
      <c r="Z83" s="133"/>
      <c r="AA83" s="114"/>
      <c r="AB83" s="126"/>
      <c r="AC83" s="122"/>
      <c r="AD83" s="122"/>
      <c r="AE83" s="122"/>
      <c r="AF83" s="124"/>
      <c r="AG83" s="124"/>
      <c r="AH83" s="122"/>
      <c r="AI83" s="122"/>
      <c r="AJ83" s="122"/>
      <c r="AK83" s="122"/>
      <c r="AL83" s="122"/>
      <c r="AM83" s="122"/>
      <c r="AN83" s="122"/>
      <c r="AO83" s="122"/>
      <c r="AP83" s="118"/>
    </row>
    <row r="84" spans="1:42" s="48" customFormat="1" ht="12.75" x14ac:dyDescent="0.25">
      <c r="A84" s="59" t="str">
        <f>VLOOKUP(D84,$A$175:$G$224,2,0)</f>
        <v>0-0</v>
      </c>
      <c r="B84" s="51" t="str">
        <f>VLOOKUP(D84,$A$175:$G$224,4,0)</f>
        <v>0-0</v>
      </c>
      <c r="C84" s="52" t="str">
        <f>VLOOKUP(D84,$A$175:$G$224,5,0)</f>
        <v>0-0</v>
      </c>
      <c r="D84" s="53" t="s">
        <v>2</v>
      </c>
      <c r="E84" s="50" t="s">
        <v>2</v>
      </c>
      <c r="F84" s="128"/>
      <c r="G84" s="54" t="s">
        <v>2</v>
      </c>
      <c r="H84" s="55" t="s">
        <v>2</v>
      </c>
      <c r="I84" s="56" t="s">
        <v>2</v>
      </c>
      <c r="J84" s="57" t="str">
        <f>VLOOKUP(K84,$N$138:$O$155,2,0)</f>
        <v>0-0</v>
      </c>
      <c r="K84" s="58" t="s">
        <v>2</v>
      </c>
      <c r="L84" s="50" t="s">
        <v>2</v>
      </c>
      <c r="M84" s="51" t="s">
        <v>2</v>
      </c>
      <c r="N84" s="51" t="s">
        <v>2</v>
      </c>
      <c r="O84" s="51" t="s">
        <v>2</v>
      </c>
      <c r="P84" s="51" t="s">
        <v>2</v>
      </c>
      <c r="Q84" s="51" t="s">
        <v>2</v>
      </c>
      <c r="R84" s="51" t="s">
        <v>2</v>
      </c>
      <c r="S84" s="51" t="s">
        <v>2</v>
      </c>
      <c r="T84" s="52" t="s">
        <v>100</v>
      </c>
      <c r="U84" s="53" t="s">
        <v>2</v>
      </c>
      <c r="V84" s="75"/>
      <c r="W84" s="112"/>
      <c r="X84" s="116"/>
      <c r="Y84" s="114"/>
      <c r="Z84" s="133"/>
      <c r="AA84" s="114"/>
      <c r="AB84" s="126"/>
      <c r="AC84" s="122"/>
      <c r="AD84" s="122"/>
      <c r="AE84" s="122"/>
      <c r="AF84" s="124"/>
      <c r="AG84" s="124"/>
      <c r="AH84" s="122"/>
      <c r="AI84" s="122"/>
      <c r="AJ84" s="122"/>
      <c r="AK84" s="122"/>
      <c r="AL84" s="122"/>
      <c r="AM84" s="122"/>
      <c r="AN84" s="122"/>
      <c r="AO84" s="122"/>
      <c r="AP84" s="118"/>
    </row>
    <row r="85" spans="1:42" s="48" customFormat="1" ht="12.75" x14ac:dyDescent="0.25">
      <c r="A85" s="59" t="str">
        <f>VLOOKUP(D85,$A$175:$G$224,2,0)</f>
        <v>0-0</v>
      </c>
      <c r="B85" s="51" t="str">
        <f>VLOOKUP(D85,$A$175:$G$224,4,0)</f>
        <v>0-0</v>
      </c>
      <c r="C85" s="52" t="str">
        <f>VLOOKUP(D85,$A$175:$G$224,5,0)</f>
        <v>0-0</v>
      </c>
      <c r="D85" s="53" t="s">
        <v>2</v>
      </c>
      <c r="E85" s="50" t="s">
        <v>2</v>
      </c>
      <c r="F85" s="128"/>
      <c r="G85" s="54" t="s">
        <v>2</v>
      </c>
      <c r="H85" s="55" t="s">
        <v>2</v>
      </c>
      <c r="I85" s="56" t="s">
        <v>2</v>
      </c>
      <c r="J85" s="57" t="str">
        <f>VLOOKUP(K85,$N$138:$O$155,2,0)</f>
        <v>0-0</v>
      </c>
      <c r="K85" s="58" t="s">
        <v>2</v>
      </c>
      <c r="L85" s="50" t="s">
        <v>2</v>
      </c>
      <c r="M85" s="51" t="s">
        <v>2</v>
      </c>
      <c r="N85" s="51" t="s">
        <v>2</v>
      </c>
      <c r="O85" s="51" t="s">
        <v>2</v>
      </c>
      <c r="P85" s="51" t="s">
        <v>2</v>
      </c>
      <c r="Q85" s="51" t="s">
        <v>2</v>
      </c>
      <c r="R85" s="51" t="s">
        <v>2</v>
      </c>
      <c r="S85" s="51" t="s">
        <v>2</v>
      </c>
      <c r="T85" s="52" t="s">
        <v>100</v>
      </c>
      <c r="U85" s="53" t="s">
        <v>2</v>
      </c>
      <c r="V85" s="75"/>
      <c r="W85" s="112"/>
      <c r="X85" s="116"/>
      <c r="Y85" s="114"/>
      <c r="Z85" s="133"/>
      <c r="AA85" s="114"/>
      <c r="AB85" s="126"/>
      <c r="AC85" s="122"/>
      <c r="AD85" s="122"/>
      <c r="AE85" s="122"/>
      <c r="AF85" s="124"/>
      <c r="AG85" s="124"/>
      <c r="AH85" s="122"/>
      <c r="AI85" s="122"/>
      <c r="AJ85" s="122"/>
      <c r="AK85" s="122"/>
      <c r="AL85" s="122"/>
      <c r="AM85" s="122"/>
      <c r="AN85" s="122"/>
      <c r="AO85" s="122"/>
      <c r="AP85" s="118"/>
    </row>
    <row r="86" spans="1:42" s="48" customFormat="1" ht="12.75" x14ac:dyDescent="0.25">
      <c r="A86" s="59" t="str">
        <f t="shared" ref="A86:A91" si="17">VLOOKUP(D86,$A$175:$G$224,2,0)</f>
        <v>0-0</v>
      </c>
      <c r="B86" s="51" t="str">
        <f t="shared" ref="B86:B91" si="18">VLOOKUP(D86,$A$175:$G$224,4,0)</f>
        <v>0-0</v>
      </c>
      <c r="C86" s="52" t="str">
        <f t="shared" ref="C86:C91" si="19">VLOOKUP(D86,$A$175:$G$224,5,0)</f>
        <v>0-0</v>
      </c>
      <c r="D86" s="53" t="s">
        <v>2</v>
      </c>
      <c r="E86" s="50" t="s">
        <v>2</v>
      </c>
      <c r="F86" s="128"/>
      <c r="G86" s="54" t="s">
        <v>2</v>
      </c>
      <c r="H86" s="55" t="s">
        <v>2</v>
      </c>
      <c r="I86" s="56" t="s">
        <v>2</v>
      </c>
      <c r="J86" s="57" t="str">
        <f t="shared" ref="J86:J91" si="20">VLOOKUP(K86,$N$138:$O$155,2,0)</f>
        <v>0-0</v>
      </c>
      <c r="K86" s="58" t="s">
        <v>2</v>
      </c>
      <c r="L86" s="50" t="s">
        <v>2</v>
      </c>
      <c r="M86" s="51" t="s">
        <v>2</v>
      </c>
      <c r="N86" s="51" t="s">
        <v>2</v>
      </c>
      <c r="O86" s="51" t="s">
        <v>2</v>
      </c>
      <c r="P86" s="51" t="s">
        <v>2</v>
      </c>
      <c r="Q86" s="51" t="s">
        <v>2</v>
      </c>
      <c r="R86" s="51" t="s">
        <v>2</v>
      </c>
      <c r="S86" s="51" t="s">
        <v>2</v>
      </c>
      <c r="T86" s="52" t="s">
        <v>100</v>
      </c>
      <c r="U86" s="53" t="s">
        <v>2</v>
      </c>
      <c r="V86" s="75"/>
      <c r="W86" s="112"/>
      <c r="X86" s="116"/>
      <c r="Y86" s="114"/>
      <c r="Z86" s="133"/>
      <c r="AA86" s="114"/>
      <c r="AB86" s="126"/>
      <c r="AC86" s="122"/>
      <c r="AD86" s="122"/>
      <c r="AE86" s="122"/>
      <c r="AF86" s="124"/>
      <c r="AG86" s="124"/>
      <c r="AH86" s="122"/>
      <c r="AI86" s="122"/>
      <c r="AJ86" s="122"/>
      <c r="AK86" s="122"/>
      <c r="AL86" s="122"/>
      <c r="AM86" s="122"/>
      <c r="AN86" s="122"/>
      <c r="AO86" s="122"/>
      <c r="AP86" s="118"/>
    </row>
    <row r="87" spans="1:42" s="48" customFormat="1" ht="12.75" x14ac:dyDescent="0.25">
      <c r="A87" s="59" t="str">
        <f t="shared" si="17"/>
        <v>0-0</v>
      </c>
      <c r="B87" s="51" t="str">
        <f t="shared" si="18"/>
        <v>0-0</v>
      </c>
      <c r="C87" s="52" t="str">
        <f t="shared" si="19"/>
        <v>0-0</v>
      </c>
      <c r="D87" s="53" t="s">
        <v>2</v>
      </c>
      <c r="E87" s="50" t="s">
        <v>2</v>
      </c>
      <c r="F87" s="128"/>
      <c r="G87" s="54" t="s">
        <v>2</v>
      </c>
      <c r="H87" s="55" t="s">
        <v>2</v>
      </c>
      <c r="I87" s="56" t="s">
        <v>2</v>
      </c>
      <c r="J87" s="57" t="str">
        <f t="shared" si="20"/>
        <v>0-0</v>
      </c>
      <c r="K87" s="58" t="s">
        <v>2</v>
      </c>
      <c r="L87" s="50" t="s">
        <v>2</v>
      </c>
      <c r="M87" s="51" t="s">
        <v>2</v>
      </c>
      <c r="N87" s="51" t="s">
        <v>2</v>
      </c>
      <c r="O87" s="51" t="s">
        <v>2</v>
      </c>
      <c r="P87" s="51" t="s">
        <v>2</v>
      </c>
      <c r="Q87" s="51" t="s">
        <v>2</v>
      </c>
      <c r="R87" s="51" t="s">
        <v>2</v>
      </c>
      <c r="S87" s="51" t="s">
        <v>2</v>
      </c>
      <c r="T87" s="52" t="s">
        <v>100</v>
      </c>
      <c r="U87" s="53" t="s">
        <v>2</v>
      </c>
      <c r="V87" s="75"/>
      <c r="W87" s="112"/>
      <c r="X87" s="116"/>
      <c r="Y87" s="114"/>
      <c r="Z87" s="133"/>
      <c r="AA87" s="114"/>
      <c r="AB87" s="126"/>
      <c r="AC87" s="122"/>
      <c r="AD87" s="122"/>
      <c r="AE87" s="122"/>
      <c r="AF87" s="124"/>
      <c r="AG87" s="124"/>
      <c r="AH87" s="122"/>
      <c r="AI87" s="122"/>
      <c r="AJ87" s="122"/>
      <c r="AK87" s="122"/>
      <c r="AL87" s="122"/>
      <c r="AM87" s="122"/>
      <c r="AN87" s="122"/>
      <c r="AO87" s="122"/>
      <c r="AP87" s="118"/>
    </row>
    <row r="88" spans="1:42" s="48" customFormat="1" ht="12.75" x14ac:dyDescent="0.25">
      <c r="A88" s="59" t="str">
        <f t="shared" si="17"/>
        <v>0-0</v>
      </c>
      <c r="B88" s="51" t="str">
        <f t="shared" si="18"/>
        <v>0-0</v>
      </c>
      <c r="C88" s="52" t="str">
        <f t="shared" si="19"/>
        <v>0-0</v>
      </c>
      <c r="D88" s="53" t="s">
        <v>2</v>
      </c>
      <c r="E88" s="50" t="s">
        <v>2</v>
      </c>
      <c r="F88" s="128"/>
      <c r="G88" s="54" t="s">
        <v>2</v>
      </c>
      <c r="H88" s="55" t="s">
        <v>2</v>
      </c>
      <c r="I88" s="56" t="s">
        <v>2</v>
      </c>
      <c r="J88" s="57" t="str">
        <f t="shared" si="20"/>
        <v>0-0</v>
      </c>
      <c r="K88" s="58" t="s">
        <v>2</v>
      </c>
      <c r="L88" s="50" t="s">
        <v>2</v>
      </c>
      <c r="M88" s="51" t="s">
        <v>2</v>
      </c>
      <c r="N88" s="51" t="s">
        <v>2</v>
      </c>
      <c r="O88" s="51" t="s">
        <v>2</v>
      </c>
      <c r="P88" s="51" t="s">
        <v>2</v>
      </c>
      <c r="Q88" s="51" t="s">
        <v>2</v>
      </c>
      <c r="R88" s="51" t="s">
        <v>2</v>
      </c>
      <c r="S88" s="51" t="s">
        <v>2</v>
      </c>
      <c r="T88" s="52" t="s">
        <v>100</v>
      </c>
      <c r="U88" s="53" t="s">
        <v>2</v>
      </c>
      <c r="V88" s="75"/>
      <c r="W88" s="112"/>
      <c r="X88" s="116"/>
      <c r="Y88" s="114"/>
      <c r="Z88" s="133"/>
      <c r="AA88" s="114"/>
      <c r="AB88" s="126"/>
      <c r="AC88" s="122"/>
      <c r="AD88" s="122"/>
      <c r="AE88" s="122"/>
      <c r="AF88" s="124"/>
      <c r="AG88" s="124"/>
      <c r="AH88" s="122"/>
      <c r="AI88" s="122"/>
      <c r="AJ88" s="122"/>
      <c r="AK88" s="122"/>
      <c r="AL88" s="122"/>
      <c r="AM88" s="122"/>
      <c r="AN88" s="122"/>
      <c r="AO88" s="122"/>
      <c r="AP88" s="118"/>
    </row>
    <row r="89" spans="1:42" s="48" customFormat="1" ht="12.75" x14ac:dyDescent="0.25">
      <c r="A89" s="59" t="str">
        <f t="shared" si="17"/>
        <v>0-0</v>
      </c>
      <c r="B89" s="51" t="str">
        <f t="shared" si="18"/>
        <v>0-0</v>
      </c>
      <c r="C89" s="52" t="str">
        <f t="shared" si="19"/>
        <v>0-0</v>
      </c>
      <c r="D89" s="53" t="s">
        <v>2</v>
      </c>
      <c r="E89" s="50" t="s">
        <v>2</v>
      </c>
      <c r="F89" s="128"/>
      <c r="G89" s="54" t="s">
        <v>2</v>
      </c>
      <c r="H89" s="55" t="s">
        <v>2</v>
      </c>
      <c r="I89" s="56" t="s">
        <v>2</v>
      </c>
      <c r="J89" s="57" t="str">
        <f t="shared" si="20"/>
        <v>0-0</v>
      </c>
      <c r="K89" s="58" t="s">
        <v>2</v>
      </c>
      <c r="L89" s="50" t="s">
        <v>2</v>
      </c>
      <c r="M89" s="51" t="s">
        <v>2</v>
      </c>
      <c r="N89" s="51" t="s">
        <v>2</v>
      </c>
      <c r="O89" s="51" t="s">
        <v>2</v>
      </c>
      <c r="P89" s="51" t="s">
        <v>2</v>
      </c>
      <c r="Q89" s="51" t="s">
        <v>2</v>
      </c>
      <c r="R89" s="51" t="s">
        <v>2</v>
      </c>
      <c r="S89" s="51" t="s">
        <v>2</v>
      </c>
      <c r="T89" s="52" t="s">
        <v>100</v>
      </c>
      <c r="U89" s="53" t="s">
        <v>2</v>
      </c>
      <c r="V89" s="75"/>
      <c r="W89" s="112"/>
      <c r="X89" s="116"/>
      <c r="Y89" s="114"/>
      <c r="Z89" s="133"/>
      <c r="AA89" s="114"/>
      <c r="AB89" s="126"/>
      <c r="AC89" s="122"/>
      <c r="AD89" s="122"/>
      <c r="AE89" s="122"/>
      <c r="AF89" s="124"/>
      <c r="AG89" s="124"/>
      <c r="AH89" s="122"/>
      <c r="AI89" s="122"/>
      <c r="AJ89" s="122"/>
      <c r="AK89" s="122"/>
      <c r="AL89" s="122"/>
      <c r="AM89" s="122"/>
      <c r="AN89" s="122"/>
      <c r="AO89" s="122"/>
      <c r="AP89" s="118"/>
    </row>
    <row r="90" spans="1:42" s="48" customFormat="1" ht="12.75" x14ac:dyDescent="0.25">
      <c r="A90" s="59" t="str">
        <f t="shared" si="17"/>
        <v>0-0</v>
      </c>
      <c r="B90" s="51" t="str">
        <f t="shared" si="18"/>
        <v>0-0</v>
      </c>
      <c r="C90" s="52" t="str">
        <f t="shared" si="19"/>
        <v>0-0</v>
      </c>
      <c r="D90" s="53" t="s">
        <v>2</v>
      </c>
      <c r="E90" s="50" t="s">
        <v>2</v>
      </c>
      <c r="F90" s="128"/>
      <c r="G90" s="54" t="s">
        <v>2</v>
      </c>
      <c r="H90" s="55" t="s">
        <v>2</v>
      </c>
      <c r="I90" s="56" t="s">
        <v>2</v>
      </c>
      <c r="J90" s="57" t="str">
        <f t="shared" si="20"/>
        <v>0-0</v>
      </c>
      <c r="K90" s="58" t="s">
        <v>2</v>
      </c>
      <c r="L90" s="50" t="s">
        <v>2</v>
      </c>
      <c r="M90" s="51" t="s">
        <v>2</v>
      </c>
      <c r="N90" s="51" t="s">
        <v>2</v>
      </c>
      <c r="O90" s="51" t="s">
        <v>2</v>
      </c>
      <c r="P90" s="51" t="s">
        <v>2</v>
      </c>
      <c r="Q90" s="51" t="s">
        <v>2</v>
      </c>
      <c r="R90" s="51" t="s">
        <v>2</v>
      </c>
      <c r="S90" s="51" t="s">
        <v>2</v>
      </c>
      <c r="T90" s="52" t="s">
        <v>100</v>
      </c>
      <c r="U90" s="53" t="s">
        <v>2</v>
      </c>
      <c r="V90" s="75"/>
      <c r="W90" s="112"/>
      <c r="X90" s="116"/>
      <c r="Y90" s="114"/>
      <c r="Z90" s="133"/>
      <c r="AA90" s="114"/>
      <c r="AB90" s="126"/>
      <c r="AC90" s="122"/>
      <c r="AD90" s="122"/>
      <c r="AE90" s="122"/>
      <c r="AF90" s="124"/>
      <c r="AG90" s="124"/>
      <c r="AH90" s="122"/>
      <c r="AI90" s="122"/>
      <c r="AJ90" s="122"/>
      <c r="AK90" s="122"/>
      <c r="AL90" s="122"/>
      <c r="AM90" s="122"/>
      <c r="AN90" s="122"/>
      <c r="AO90" s="122"/>
      <c r="AP90" s="118"/>
    </row>
    <row r="91" spans="1:42" s="48" customFormat="1" ht="12.75" x14ac:dyDescent="0.25">
      <c r="A91" s="59" t="str">
        <f t="shared" si="17"/>
        <v>0-0</v>
      </c>
      <c r="B91" s="51" t="str">
        <f t="shared" si="18"/>
        <v>0-0</v>
      </c>
      <c r="C91" s="52" t="str">
        <f t="shared" si="19"/>
        <v>0-0</v>
      </c>
      <c r="D91" s="53" t="s">
        <v>2</v>
      </c>
      <c r="E91" s="50" t="s">
        <v>2</v>
      </c>
      <c r="F91" s="128"/>
      <c r="G91" s="54" t="s">
        <v>2</v>
      </c>
      <c r="H91" s="55" t="s">
        <v>2</v>
      </c>
      <c r="I91" s="56" t="s">
        <v>2</v>
      </c>
      <c r="J91" s="57" t="str">
        <f t="shared" si="20"/>
        <v>0-0</v>
      </c>
      <c r="K91" s="58" t="s">
        <v>2</v>
      </c>
      <c r="L91" s="50" t="s">
        <v>2</v>
      </c>
      <c r="M91" s="51" t="s">
        <v>2</v>
      </c>
      <c r="N91" s="51" t="s">
        <v>2</v>
      </c>
      <c r="O91" s="51" t="s">
        <v>2</v>
      </c>
      <c r="P91" s="51" t="s">
        <v>2</v>
      </c>
      <c r="Q91" s="51" t="s">
        <v>2</v>
      </c>
      <c r="R91" s="51" t="s">
        <v>2</v>
      </c>
      <c r="S91" s="51" t="s">
        <v>2</v>
      </c>
      <c r="T91" s="52" t="s">
        <v>100</v>
      </c>
      <c r="U91" s="53" t="s">
        <v>2</v>
      </c>
      <c r="V91" s="75"/>
      <c r="W91" s="112"/>
      <c r="X91" s="116"/>
      <c r="Y91" s="114"/>
      <c r="Z91" s="133"/>
      <c r="AA91" s="114"/>
      <c r="AB91" s="126"/>
      <c r="AC91" s="122"/>
      <c r="AD91" s="122"/>
      <c r="AE91" s="122"/>
      <c r="AF91" s="124"/>
      <c r="AG91" s="124"/>
      <c r="AH91" s="122"/>
      <c r="AI91" s="122"/>
      <c r="AJ91" s="122"/>
      <c r="AK91" s="122"/>
      <c r="AL91" s="122"/>
      <c r="AM91" s="122"/>
      <c r="AN91" s="122"/>
      <c r="AO91" s="122"/>
      <c r="AP91" s="118"/>
    </row>
    <row r="92" spans="1:42" s="48" customFormat="1" ht="12.75" x14ac:dyDescent="0.25">
      <c r="A92" s="59" t="str">
        <f>VLOOKUP(D92,$A$175:$G$224,2,0)</f>
        <v>0-0</v>
      </c>
      <c r="B92" s="51" t="str">
        <f>VLOOKUP(D92,$A$175:$G$224,4,0)</f>
        <v>0-0</v>
      </c>
      <c r="C92" s="52" t="str">
        <f>VLOOKUP(D92,$A$175:$G$224,5,0)</f>
        <v>0-0</v>
      </c>
      <c r="D92" s="53" t="s">
        <v>2</v>
      </c>
      <c r="E92" s="50" t="s">
        <v>2</v>
      </c>
      <c r="F92" s="128"/>
      <c r="G92" s="54" t="s">
        <v>2</v>
      </c>
      <c r="H92" s="55" t="s">
        <v>2</v>
      </c>
      <c r="I92" s="56" t="s">
        <v>2</v>
      </c>
      <c r="J92" s="57" t="str">
        <f>VLOOKUP(K92,$N$138:$O$155,2,0)</f>
        <v>0-0</v>
      </c>
      <c r="K92" s="58" t="s">
        <v>2</v>
      </c>
      <c r="L92" s="50" t="s">
        <v>2</v>
      </c>
      <c r="M92" s="51" t="s">
        <v>2</v>
      </c>
      <c r="N92" s="51" t="s">
        <v>2</v>
      </c>
      <c r="O92" s="51" t="s">
        <v>2</v>
      </c>
      <c r="P92" s="51" t="s">
        <v>2</v>
      </c>
      <c r="Q92" s="51" t="s">
        <v>2</v>
      </c>
      <c r="R92" s="51" t="s">
        <v>2</v>
      </c>
      <c r="S92" s="51" t="s">
        <v>2</v>
      </c>
      <c r="T92" s="52" t="s">
        <v>100</v>
      </c>
      <c r="U92" s="53" t="s">
        <v>2</v>
      </c>
      <c r="V92" s="75"/>
      <c r="W92" s="112"/>
      <c r="X92" s="116"/>
      <c r="Y92" s="114"/>
      <c r="Z92" s="133"/>
      <c r="AA92" s="114"/>
      <c r="AB92" s="126"/>
      <c r="AC92" s="122"/>
      <c r="AD92" s="122"/>
      <c r="AE92" s="122"/>
      <c r="AF92" s="124"/>
      <c r="AG92" s="124"/>
      <c r="AH92" s="122"/>
      <c r="AI92" s="122"/>
      <c r="AJ92" s="122"/>
      <c r="AK92" s="122"/>
      <c r="AL92" s="122"/>
      <c r="AM92" s="122"/>
      <c r="AN92" s="122"/>
      <c r="AO92" s="122"/>
      <c r="AP92" s="118"/>
    </row>
    <row r="93" spans="1:42" s="48" customFormat="1" ht="12.75" x14ac:dyDescent="0.25">
      <c r="A93" s="59" t="str">
        <f>VLOOKUP(D93,$A$175:$G$224,2,0)</f>
        <v>0-0</v>
      </c>
      <c r="B93" s="51" t="str">
        <f>VLOOKUP(D93,$A$175:$G$224,4,0)</f>
        <v>0-0</v>
      </c>
      <c r="C93" s="52" t="str">
        <f>VLOOKUP(D93,$A$175:$G$224,5,0)</f>
        <v>0-0</v>
      </c>
      <c r="D93" s="53" t="s">
        <v>2</v>
      </c>
      <c r="E93" s="50" t="s">
        <v>2</v>
      </c>
      <c r="F93" s="128"/>
      <c r="G93" s="54" t="s">
        <v>2</v>
      </c>
      <c r="H93" s="55" t="s">
        <v>2</v>
      </c>
      <c r="I93" s="56" t="s">
        <v>2</v>
      </c>
      <c r="J93" s="57" t="str">
        <f>VLOOKUP(K93,$N$138:$O$155,2,0)</f>
        <v>0-0</v>
      </c>
      <c r="K93" s="58" t="s">
        <v>2</v>
      </c>
      <c r="L93" s="50" t="s">
        <v>2</v>
      </c>
      <c r="M93" s="51" t="s">
        <v>2</v>
      </c>
      <c r="N93" s="51" t="s">
        <v>2</v>
      </c>
      <c r="O93" s="51" t="s">
        <v>2</v>
      </c>
      <c r="P93" s="51" t="s">
        <v>2</v>
      </c>
      <c r="Q93" s="51" t="s">
        <v>2</v>
      </c>
      <c r="R93" s="51" t="s">
        <v>2</v>
      </c>
      <c r="S93" s="51" t="s">
        <v>2</v>
      </c>
      <c r="T93" s="52" t="s">
        <v>100</v>
      </c>
      <c r="U93" s="53" t="s">
        <v>2</v>
      </c>
      <c r="V93" s="75"/>
      <c r="W93" s="112"/>
      <c r="X93" s="116"/>
      <c r="Y93" s="114"/>
      <c r="Z93" s="133"/>
      <c r="AA93" s="114"/>
      <c r="AB93" s="126"/>
      <c r="AC93" s="122"/>
      <c r="AD93" s="122"/>
      <c r="AE93" s="122"/>
      <c r="AF93" s="124"/>
      <c r="AG93" s="124"/>
      <c r="AH93" s="122"/>
      <c r="AI93" s="122"/>
      <c r="AJ93" s="122"/>
      <c r="AK93" s="122"/>
      <c r="AL93" s="122"/>
      <c r="AM93" s="122"/>
      <c r="AN93" s="122"/>
      <c r="AO93" s="122"/>
      <c r="AP93" s="118"/>
    </row>
    <row r="94" spans="1:42" s="48" customFormat="1" ht="12.75" x14ac:dyDescent="0.25">
      <c r="A94" s="59" t="str">
        <f t="shared" ref="A94:A95" si="21">VLOOKUP(D94,$A$175:$G$224,2,0)</f>
        <v>0-0</v>
      </c>
      <c r="B94" s="51" t="str">
        <f t="shared" ref="B94:B95" si="22">VLOOKUP(D94,$A$175:$G$224,4,0)</f>
        <v>0-0</v>
      </c>
      <c r="C94" s="52" t="str">
        <f t="shared" ref="C94:C95" si="23">VLOOKUP(D94,$A$175:$G$224,5,0)</f>
        <v>0-0</v>
      </c>
      <c r="D94" s="53" t="s">
        <v>2</v>
      </c>
      <c r="E94" s="50" t="s">
        <v>2</v>
      </c>
      <c r="F94" s="128"/>
      <c r="G94" s="54" t="s">
        <v>2</v>
      </c>
      <c r="H94" s="55" t="s">
        <v>2</v>
      </c>
      <c r="I94" s="56" t="s">
        <v>2</v>
      </c>
      <c r="J94" s="57" t="str">
        <f t="shared" ref="J94:J95" si="24">VLOOKUP(K94,$N$138:$O$155,2,0)</f>
        <v>0-0</v>
      </c>
      <c r="K94" s="58" t="s">
        <v>2</v>
      </c>
      <c r="L94" s="50" t="s">
        <v>2</v>
      </c>
      <c r="M94" s="51" t="s">
        <v>2</v>
      </c>
      <c r="N94" s="51" t="s">
        <v>2</v>
      </c>
      <c r="O94" s="51" t="s">
        <v>2</v>
      </c>
      <c r="P94" s="51" t="s">
        <v>2</v>
      </c>
      <c r="Q94" s="51" t="s">
        <v>2</v>
      </c>
      <c r="R94" s="51" t="s">
        <v>2</v>
      </c>
      <c r="S94" s="51" t="s">
        <v>2</v>
      </c>
      <c r="T94" s="52" t="s">
        <v>100</v>
      </c>
      <c r="U94" s="53" t="s">
        <v>2</v>
      </c>
      <c r="V94" s="75"/>
      <c r="W94" s="112"/>
      <c r="X94" s="116"/>
      <c r="Y94" s="114"/>
      <c r="Z94" s="133"/>
      <c r="AA94" s="114"/>
      <c r="AB94" s="126"/>
      <c r="AC94" s="122"/>
      <c r="AD94" s="122"/>
      <c r="AE94" s="122"/>
      <c r="AF94" s="124"/>
      <c r="AG94" s="124"/>
      <c r="AH94" s="122"/>
      <c r="AI94" s="122"/>
      <c r="AJ94" s="122"/>
      <c r="AK94" s="122"/>
      <c r="AL94" s="122"/>
      <c r="AM94" s="122"/>
      <c r="AN94" s="122"/>
      <c r="AO94" s="122"/>
      <c r="AP94" s="118"/>
    </row>
    <row r="95" spans="1:42" s="48" customFormat="1" ht="12.75" x14ac:dyDescent="0.25">
      <c r="A95" s="59" t="str">
        <f t="shared" si="21"/>
        <v>0-0</v>
      </c>
      <c r="B95" s="51" t="str">
        <f t="shared" si="22"/>
        <v>0-0</v>
      </c>
      <c r="C95" s="52" t="str">
        <f t="shared" si="23"/>
        <v>0-0</v>
      </c>
      <c r="D95" s="53" t="s">
        <v>2</v>
      </c>
      <c r="E95" s="50" t="s">
        <v>2</v>
      </c>
      <c r="F95" s="128"/>
      <c r="G95" s="54" t="s">
        <v>2</v>
      </c>
      <c r="H95" s="55" t="s">
        <v>2</v>
      </c>
      <c r="I95" s="56" t="s">
        <v>2</v>
      </c>
      <c r="J95" s="57" t="str">
        <f t="shared" si="24"/>
        <v>0-0</v>
      </c>
      <c r="K95" s="58" t="s">
        <v>2</v>
      </c>
      <c r="L95" s="50" t="s">
        <v>2</v>
      </c>
      <c r="M95" s="51" t="s">
        <v>2</v>
      </c>
      <c r="N95" s="51" t="s">
        <v>2</v>
      </c>
      <c r="O95" s="51" t="s">
        <v>2</v>
      </c>
      <c r="P95" s="51" t="s">
        <v>2</v>
      </c>
      <c r="Q95" s="51" t="s">
        <v>2</v>
      </c>
      <c r="R95" s="51" t="s">
        <v>2</v>
      </c>
      <c r="S95" s="51" t="s">
        <v>2</v>
      </c>
      <c r="T95" s="52" t="s">
        <v>100</v>
      </c>
      <c r="U95" s="53" t="s">
        <v>2</v>
      </c>
      <c r="V95" s="75"/>
      <c r="W95" s="112"/>
      <c r="X95" s="116"/>
      <c r="Y95" s="114"/>
      <c r="Z95" s="133"/>
      <c r="AA95" s="114"/>
      <c r="AB95" s="126"/>
      <c r="AC95" s="122"/>
      <c r="AD95" s="122"/>
      <c r="AE95" s="122"/>
      <c r="AF95" s="124"/>
      <c r="AG95" s="124"/>
      <c r="AH95" s="122"/>
      <c r="AI95" s="122"/>
      <c r="AJ95" s="122"/>
      <c r="AK95" s="122"/>
      <c r="AL95" s="122"/>
      <c r="AM95" s="122"/>
      <c r="AN95" s="122"/>
      <c r="AO95" s="122"/>
      <c r="AP95" s="118"/>
    </row>
    <row r="96" spans="1:42" s="48" customFormat="1" ht="12.75" x14ac:dyDescent="0.25">
      <c r="A96" s="59" t="str">
        <f>VLOOKUP(D96,$A$175:$G$224,2,0)</f>
        <v>0-0</v>
      </c>
      <c r="B96" s="51" t="str">
        <f>VLOOKUP(D96,$A$175:$G$224,4,0)</f>
        <v>0-0</v>
      </c>
      <c r="C96" s="52" t="str">
        <f>VLOOKUP(D96,$A$175:$G$224,5,0)</f>
        <v>0-0</v>
      </c>
      <c r="D96" s="53" t="s">
        <v>2</v>
      </c>
      <c r="E96" s="50" t="s">
        <v>2</v>
      </c>
      <c r="F96" s="128"/>
      <c r="G96" s="54" t="s">
        <v>2</v>
      </c>
      <c r="H96" s="55" t="s">
        <v>2</v>
      </c>
      <c r="I96" s="56" t="s">
        <v>2</v>
      </c>
      <c r="J96" s="57" t="str">
        <f>VLOOKUP(K96,$N$138:$O$155,2,0)</f>
        <v>0-0</v>
      </c>
      <c r="K96" s="58" t="s">
        <v>2</v>
      </c>
      <c r="L96" s="50" t="s">
        <v>2</v>
      </c>
      <c r="M96" s="51" t="s">
        <v>2</v>
      </c>
      <c r="N96" s="51" t="s">
        <v>2</v>
      </c>
      <c r="O96" s="51" t="s">
        <v>2</v>
      </c>
      <c r="P96" s="51" t="s">
        <v>2</v>
      </c>
      <c r="Q96" s="51" t="s">
        <v>2</v>
      </c>
      <c r="R96" s="51" t="s">
        <v>2</v>
      </c>
      <c r="S96" s="51" t="s">
        <v>2</v>
      </c>
      <c r="T96" s="52" t="s">
        <v>100</v>
      </c>
      <c r="U96" s="53" t="s">
        <v>2</v>
      </c>
      <c r="V96" s="75"/>
      <c r="W96" s="112"/>
      <c r="X96" s="116"/>
      <c r="Y96" s="114"/>
      <c r="Z96" s="133"/>
      <c r="AA96" s="114"/>
      <c r="AB96" s="126"/>
      <c r="AC96" s="122"/>
      <c r="AD96" s="122"/>
      <c r="AE96" s="122"/>
      <c r="AF96" s="124"/>
      <c r="AG96" s="124"/>
      <c r="AH96" s="122"/>
      <c r="AI96" s="122"/>
      <c r="AJ96" s="122"/>
      <c r="AK96" s="122"/>
      <c r="AL96" s="122"/>
      <c r="AM96" s="122"/>
      <c r="AN96" s="122"/>
      <c r="AO96" s="122"/>
      <c r="AP96" s="118"/>
    </row>
    <row r="97" spans="1:42" s="48" customFormat="1" ht="12.75" x14ac:dyDescent="0.25">
      <c r="A97" s="59" t="str">
        <f>VLOOKUP(D97,$A$175:$G$224,2,0)</f>
        <v>0-0</v>
      </c>
      <c r="B97" s="51" t="str">
        <f>VLOOKUP(D97,$A$175:$G$224,4,0)</f>
        <v>0-0</v>
      </c>
      <c r="C97" s="52" t="str">
        <f>VLOOKUP(D97,$A$175:$G$224,5,0)</f>
        <v>0-0</v>
      </c>
      <c r="D97" s="53" t="s">
        <v>2</v>
      </c>
      <c r="E97" s="50" t="s">
        <v>2</v>
      </c>
      <c r="F97" s="128"/>
      <c r="G97" s="54" t="s">
        <v>2</v>
      </c>
      <c r="H97" s="55" t="s">
        <v>2</v>
      </c>
      <c r="I97" s="56" t="s">
        <v>2</v>
      </c>
      <c r="J97" s="57" t="str">
        <f>VLOOKUP(K97,$N$138:$O$155,2,0)</f>
        <v>0-0</v>
      </c>
      <c r="K97" s="58" t="s">
        <v>2</v>
      </c>
      <c r="L97" s="50" t="s">
        <v>2</v>
      </c>
      <c r="M97" s="51" t="s">
        <v>2</v>
      </c>
      <c r="N97" s="51" t="s">
        <v>2</v>
      </c>
      <c r="O97" s="51" t="s">
        <v>2</v>
      </c>
      <c r="P97" s="51" t="s">
        <v>2</v>
      </c>
      <c r="Q97" s="51" t="s">
        <v>2</v>
      </c>
      <c r="R97" s="51" t="s">
        <v>2</v>
      </c>
      <c r="S97" s="51" t="s">
        <v>2</v>
      </c>
      <c r="T97" s="52" t="s">
        <v>100</v>
      </c>
      <c r="U97" s="53" t="s">
        <v>2</v>
      </c>
      <c r="V97" s="75"/>
      <c r="W97" s="112"/>
      <c r="X97" s="116"/>
      <c r="Y97" s="114"/>
      <c r="Z97" s="133"/>
      <c r="AA97" s="114"/>
      <c r="AB97" s="126"/>
      <c r="AC97" s="122"/>
      <c r="AD97" s="122"/>
      <c r="AE97" s="122"/>
      <c r="AF97" s="124"/>
      <c r="AG97" s="124"/>
      <c r="AH97" s="122"/>
      <c r="AI97" s="122"/>
      <c r="AJ97" s="122"/>
      <c r="AK97" s="122"/>
      <c r="AL97" s="122"/>
      <c r="AM97" s="122"/>
      <c r="AN97" s="122"/>
      <c r="AO97" s="122"/>
      <c r="AP97" s="118"/>
    </row>
    <row r="98" spans="1:42" s="48" customFormat="1" ht="12.75" x14ac:dyDescent="0.25">
      <c r="A98" s="59" t="str">
        <f t="shared" ref="A98:A103" si="25">VLOOKUP(D98,$A$175:$G$224,2,0)</f>
        <v>0-0</v>
      </c>
      <c r="B98" s="51" t="str">
        <f t="shared" ref="B98:B103" si="26">VLOOKUP(D98,$A$175:$G$224,4,0)</f>
        <v>0-0</v>
      </c>
      <c r="C98" s="52" t="str">
        <f t="shared" ref="C98:C103" si="27">VLOOKUP(D98,$A$175:$G$224,5,0)</f>
        <v>0-0</v>
      </c>
      <c r="D98" s="53" t="s">
        <v>2</v>
      </c>
      <c r="E98" s="50" t="s">
        <v>2</v>
      </c>
      <c r="F98" s="128"/>
      <c r="G98" s="54" t="s">
        <v>2</v>
      </c>
      <c r="H98" s="55" t="s">
        <v>2</v>
      </c>
      <c r="I98" s="56" t="s">
        <v>2</v>
      </c>
      <c r="J98" s="57" t="str">
        <f t="shared" ref="J98:J103" si="28">VLOOKUP(K98,$N$138:$O$155,2,0)</f>
        <v>0-0</v>
      </c>
      <c r="K98" s="58" t="s">
        <v>2</v>
      </c>
      <c r="L98" s="50" t="s">
        <v>2</v>
      </c>
      <c r="M98" s="51" t="s">
        <v>2</v>
      </c>
      <c r="N98" s="51" t="s">
        <v>2</v>
      </c>
      <c r="O98" s="51" t="s">
        <v>2</v>
      </c>
      <c r="P98" s="51" t="s">
        <v>2</v>
      </c>
      <c r="Q98" s="51" t="s">
        <v>2</v>
      </c>
      <c r="R98" s="51" t="s">
        <v>2</v>
      </c>
      <c r="S98" s="51" t="s">
        <v>2</v>
      </c>
      <c r="T98" s="52" t="s">
        <v>100</v>
      </c>
      <c r="U98" s="53" t="s">
        <v>2</v>
      </c>
      <c r="V98" s="75"/>
      <c r="W98" s="112"/>
      <c r="X98" s="116"/>
      <c r="Y98" s="114"/>
      <c r="Z98" s="133"/>
      <c r="AA98" s="114"/>
      <c r="AB98" s="126"/>
      <c r="AC98" s="122"/>
      <c r="AD98" s="122"/>
      <c r="AE98" s="122"/>
      <c r="AF98" s="124"/>
      <c r="AG98" s="124"/>
      <c r="AH98" s="122"/>
      <c r="AI98" s="122"/>
      <c r="AJ98" s="122"/>
      <c r="AK98" s="122"/>
      <c r="AL98" s="122"/>
      <c r="AM98" s="122"/>
      <c r="AN98" s="122"/>
      <c r="AO98" s="122"/>
      <c r="AP98" s="118"/>
    </row>
    <row r="99" spans="1:42" s="48" customFormat="1" ht="12.75" x14ac:dyDescent="0.25">
      <c r="A99" s="59" t="str">
        <f t="shared" si="25"/>
        <v>0-0</v>
      </c>
      <c r="B99" s="51" t="str">
        <f t="shared" si="26"/>
        <v>0-0</v>
      </c>
      <c r="C99" s="52" t="str">
        <f t="shared" si="27"/>
        <v>0-0</v>
      </c>
      <c r="D99" s="53" t="s">
        <v>2</v>
      </c>
      <c r="E99" s="50" t="s">
        <v>2</v>
      </c>
      <c r="F99" s="128"/>
      <c r="G99" s="54" t="s">
        <v>2</v>
      </c>
      <c r="H99" s="55" t="s">
        <v>2</v>
      </c>
      <c r="I99" s="56" t="s">
        <v>2</v>
      </c>
      <c r="J99" s="57" t="str">
        <f t="shared" si="28"/>
        <v>0-0</v>
      </c>
      <c r="K99" s="58" t="s">
        <v>2</v>
      </c>
      <c r="L99" s="50" t="s">
        <v>2</v>
      </c>
      <c r="M99" s="51" t="s">
        <v>2</v>
      </c>
      <c r="N99" s="51" t="s">
        <v>2</v>
      </c>
      <c r="O99" s="51" t="s">
        <v>2</v>
      </c>
      <c r="P99" s="51" t="s">
        <v>2</v>
      </c>
      <c r="Q99" s="51" t="s">
        <v>2</v>
      </c>
      <c r="R99" s="51" t="s">
        <v>2</v>
      </c>
      <c r="S99" s="51" t="s">
        <v>2</v>
      </c>
      <c r="T99" s="52" t="s">
        <v>100</v>
      </c>
      <c r="U99" s="53" t="s">
        <v>2</v>
      </c>
      <c r="V99" s="75"/>
      <c r="W99" s="112"/>
      <c r="X99" s="116"/>
      <c r="Y99" s="114"/>
      <c r="Z99" s="133"/>
      <c r="AA99" s="114"/>
      <c r="AB99" s="126"/>
      <c r="AC99" s="122"/>
      <c r="AD99" s="122"/>
      <c r="AE99" s="122"/>
      <c r="AF99" s="124"/>
      <c r="AG99" s="124"/>
      <c r="AH99" s="122"/>
      <c r="AI99" s="122"/>
      <c r="AJ99" s="122"/>
      <c r="AK99" s="122"/>
      <c r="AL99" s="122"/>
      <c r="AM99" s="122"/>
      <c r="AN99" s="122"/>
      <c r="AO99" s="122"/>
      <c r="AP99" s="118"/>
    </row>
    <row r="100" spans="1:42" s="48" customFormat="1" ht="12.75" x14ac:dyDescent="0.25">
      <c r="A100" s="59" t="str">
        <f t="shared" si="25"/>
        <v>0-0</v>
      </c>
      <c r="B100" s="51" t="str">
        <f t="shared" si="26"/>
        <v>0-0</v>
      </c>
      <c r="C100" s="52" t="str">
        <f t="shared" si="27"/>
        <v>0-0</v>
      </c>
      <c r="D100" s="53" t="s">
        <v>2</v>
      </c>
      <c r="E100" s="50" t="s">
        <v>2</v>
      </c>
      <c r="F100" s="128"/>
      <c r="G100" s="54" t="s">
        <v>2</v>
      </c>
      <c r="H100" s="55" t="s">
        <v>2</v>
      </c>
      <c r="I100" s="56" t="s">
        <v>2</v>
      </c>
      <c r="J100" s="57" t="str">
        <f t="shared" si="28"/>
        <v>0-0</v>
      </c>
      <c r="K100" s="58" t="s">
        <v>2</v>
      </c>
      <c r="L100" s="50" t="s">
        <v>2</v>
      </c>
      <c r="M100" s="51" t="s">
        <v>2</v>
      </c>
      <c r="N100" s="51" t="s">
        <v>2</v>
      </c>
      <c r="O100" s="51" t="s">
        <v>2</v>
      </c>
      <c r="P100" s="51" t="s">
        <v>2</v>
      </c>
      <c r="Q100" s="51" t="s">
        <v>2</v>
      </c>
      <c r="R100" s="51" t="s">
        <v>2</v>
      </c>
      <c r="S100" s="51" t="s">
        <v>2</v>
      </c>
      <c r="T100" s="52" t="s">
        <v>100</v>
      </c>
      <c r="U100" s="53" t="s">
        <v>2</v>
      </c>
      <c r="V100" s="75"/>
      <c r="W100" s="112"/>
      <c r="X100" s="116"/>
      <c r="Y100" s="114"/>
      <c r="Z100" s="133"/>
      <c r="AA100" s="114"/>
      <c r="AB100" s="126"/>
      <c r="AC100" s="122"/>
      <c r="AD100" s="122"/>
      <c r="AE100" s="122"/>
      <c r="AF100" s="124"/>
      <c r="AG100" s="124"/>
      <c r="AH100" s="122"/>
      <c r="AI100" s="122"/>
      <c r="AJ100" s="122"/>
      <c r="AK100" s="122"/>
      <c r="AL100" s="122"/>
      <c r="AM100" s="122"/>
      <c r="AN100" s="122"/>
      <c r="AO100" s="122"/>
      <c r="AP100" s="118"/>
    </row>
    <row r="101" spans="1:42" s="48" customFormat="1" ht="12.75" x14ac:dyDescent="0.25">
      <c r="A101" s="59" t="str">
        <f t="shared" si="25"/>
        <v>0-0</v>
      </c>
      <c r="B101" s="51" t="str">
        <f t="shared" si="26"/>
        <v>0-0</v>
      </c>
      <c r="C101" s="52" t="str">
        <f t="shared" si="27"/>
        <v>0-0</v>
      </c>
      <c r="D101" s="53" t="s">
        <v>2</v>
      </c>
      <c r="E101" s="50" t="s">
        <v>2</v>
      </c>
      <c r="F101" s="128"/>
      <c r="G101" s="54" t="s">
        <v>2</v>
      </c>
      <c r="H101" s="55" t="s">
        <v>2</v>
      </c>
      <c r="I101" s="56" t="s">
        <v>2</v>
      </c>
      <c r="J101" s="57" t="str">
        <f t="shared" si="28"/>
        <v>0-0</v>
      </c>
      <c r="K101" s="58" t="s">
        <v>2</v>
      </c>
      <c r="L101" s="50" t="s">
        <v>2</v>
      </c>
      <c r="M101" s="51" t="s">
        <v>2</v>
      </c>
      <c r="N101" s="51" t="s">
        <v>2</v>
      </c>
      <c r="O101" s="51" t="s">
        <v>2</v>
      </c>
      <c r="P101" s="51" t="s">
        <v>2</v>
      </c>
      <c r="Q101" s="51" t="s">
        <v>2</v>
      </c>
      <c r="R101" s="51" t="s">
        <v>2</v>
      </c>
      <c r="S101" s="51" t="s">
        <v>2</v>
      </c>
      <c r="T101" s="52" t="s">
        <v>100</v>
      </c>
      <c r="U101" s="53" t="s">
        <v>2</v>
      </c>
      <c r="V101" s="75"/>
      <c r="W101" s="112"/>
      <c r="X101" s="116"/>
      <c r="Y101" s="114"/>
      <c r="Z101" s="133"/>
      <c r="AA101" s="114"/>
      <c r="AB101" s="126"/>
      <c r="AC101" s="122"/>
      <c r="AD101" s="122"/>
      <c r="AE101" s="122"/>
      <c r="AF101" s="124"/>
      <c r="AG101" s="124"/>
      <c r="AH101" s="122"/>
      <c r="AI101" s="122"/>
      <c r="AJ101" s="122"/>
      <c r="AK101" s="122"/>
      <c r="AL101" s="122"/>
      <c r="AM101" s="122"/>
      <c r="AN101" s="122"/>
      <c r="AO101" s="122"/>
      <c r="AP101" s="118"/>
    </row>
    <row r="102" spans="1:42" s="48" customFormat="1" ht="12.75" x14ac:dyDescent="0.25">
      <c r="A102" s="59" t="str">
        <f t="shared" si="25"/>
        <v>0-0</v>
      </c>
      <c r="B102" s="51" t="str">
        <f t="shared" si="26"/>
        <v>0-0</v>
      </c>
      <c r="C102" s="52" t="str">
        <f t="shared" si="27"/>
        <v>0-0</v>
      </c>
      <c r="D102" s="53" t="s">
        <v>2</v>
      </c>
      <c r="E102" s="50" t="s">
        <v>2</v>
      </c>
      <c r="F102" s="128"/>
      <c r="G102" s="54" t="s">
        <v>2</v>
      </c>
      <c r="H102" s="55" t="s">
        <v>2</v>
      </c>
      <c r="I102" s="56" t="s">
        <v>2</v>
      </c>
      <c r="J102" s="57" t="str">
        <f t="shared" si="28"/>
        <v>0-0</v>
      </c>
      <c r="K102" s="58" t="s">
        <v>2</v>
      </c>
      <c r="L102" s="50" t="s">
        <v>2</v>
      </c>
      <c r="M102" s="51" t="s">
        <v>2</v>
      </c>
      <c r="N102" s="51" t="s">
        <v>2</v>
      </c>
      <c r="O102" s="51" t="s">
        <v>2</v>
      </c>
      <c r="P102" s="51" t="s">
        <v>2</v>
      </c>
      <c r="Q102" s="51" t="s">
        <v>2</v>
      </c>
      <c r="R102" s="51" t="s">
        <v>2</v>
      </c>
      <c r="S102" s="51" t="s">
        <v>2</v>
      </c>
      <c r="T102" s="52" t="s">
        <v>100</v>
      </c>
      <c r="U102" s="53" t="s">
        <v>2</v>
      </c>
      <c r="V102" s="75"/>
      <c r="W102" s="112"/>
      <c r="X102" s="116"/>
      <c r="Y102" s="114"/>
      <c r="Z102" s="133"/>
      <c r="AA102" s="114"/>
      <c r="AB102" s="126"/>
      <c r="AC102" s="122"/>
      <c r="AD102" s="122"/>
      <c r="AE102" s="122"/>
      <c r="AF102" s="124"/>
      <c r="AG102" s="124"/>
      <c r="AH102" s="122"/>
      <c r="AI102" s="122"/>
      <c r="AJ102" s="122"/>
      <c r="AK102" s="122"/>
      <c r="AL102" s="122"/>
      <c r="AM102" s="122"/>
      <c r="AN102" s="122"/>
      <c r="AO102" s="122"/>
      <c r="AP102" s="118"/>
    </row>
    <row r="103" spans="1:42" s="48" customFormat="1" ht="12.75" x14ac:dyDescent="0.25">
      <c r="A103" s="59" t="str">
        <f t="shared" si="25"/>
        <v>0-0</v>
      </c>
      <c r="B103" s="51" t="str">
        <f t="shared" si="26"/>
        <v>0-0</v>
      </c>
      <c r="C103" s="52" t="str">
        <f t="shared" si="27"/>
        <v>0-0</v>
      </c>
      <c r="D103" s="53" t="s">
        <v>2</v>
      </c>
      <c r="E103" s="50" t="s">
        <v>2</v>
      </c>
      <c r="F103" s="128"/>
      <c r="G103" s="54" t="s">
        <v>2</v>
      </c>
      <c r="H103" s="55" t="s">
        <v>2</v>
      </c>
      <c r="I103" s="56" t="s">
        <v>2</v>
      </c>
      <c r="J103" s="57" t="str">
        <f t="shared" si="28"/>
        <v>0-0</v>
      </c>
      <c r="K103" s="58" t="s">
        <v>2</v>
      </c>
      <c r="L103" s="50" t="s">
        <v>2</v>
      </c>
      <c r="M103" s="51" t="s">
        <v>2</v>
      </c>
      <c r="N103" s="51" t="s">
        <v>2</v>
      </c>
      <c r="O103" s="51" t="s">
        <v>2</v>
      </c>
      <c r="P103" s="51" t="s">
        <v>2</v>
      </c>
      <c r="Q103" s="51" t="s">
        <v>2</v>
      </c>
      <c r="R103" s="51" t="s">
        <v>2</v>
      </c>
      <c r="S103" s="51" t="s">
        <v>2</v>
      </c>
      <c r="T103" s="52" t="s">
        <v>100</v>
      </c>
      <c r="U103" s="53" t="s">
        <v>2</v>
      </c>
      <c r="V103" s="75"/>
      <c r="W103" s="112"/>
      <c r="X103" s="116"/>
      <c r="Y103" s="114"/>
      <c r="Z103" s="133"/>
      <c r="AA103" s="114"/>
      <c r="AB103" s="126"/>
      <c r="AC103" s="122"/>
      <c r="AD103" s="122"/>
      <c r="AE103" s="122"/>
      <c r="AF103" s="124"/>
      <c r="AG103" s="124"/>
      <c r="AH103" s="122"/>
      <c r="AI103" s="122"/>
      <c r="AJ103" s="122"/>
      <c r="AK103" s="122"/>
      <c r="AL103" s="122"/>
      <c r="AM103" s="122"/>
      <c r="AN103" s="122"/>
      <c r="AO103" s="122"/>
      <c r="AP103" s="118"/>
    </row>
    <row r="104" spans="1:42" s="48" customFormat="1" ht="12.75" x14ac:dyDescent="0.25">
      <c r="A104" s="59" t="str">
        <f>VLOOKUP(D104,$A$175:$G$224,2,0)</f>
        <v>0-0</v>
      </c>
      <c r="B104" s="51" t="str">
        <f>VLOOKUP(D104,$A$175:$G$224,4,0)</f>
        <v>0-0</v>
      </c>
      <c r="C104" s="52" t="str">
        <f>VLOOKUP(D104,$A$175:$G$224,5,0)</f>
        <v>0-0</v>
      </c>
      <c r="D104" s="53" t="s">
        <v>2</v>
      </c>
      <c r="E104" s="50" t="s">
        <v>2</v>
      </c>
      <c r="F104" s="128"/>
      <c r="G104" s="54" t="s">
        <v>2</v>
      </c>
      <c r="H104" s="55" t="s">
        <v>2</v>
      </c>
      <c r="I104" s="56" t="s">
        <v>2</v>
      </c>
      <c r="J104" s="57" t="str">
        <f>VLOOKUP(K104,$N$138:$O$155,2,0)</f>
        <v>0-0</v>
      </c>
      <c r="K104" s="58" t="s">
        <v>2</v>
      </c>
      <c r="L104" s="50" t="s">
        <v>2</v>
      </c>
      <c r="M104" s="51" t="s">
        <v>2</v>
      </c>
      <c r="N104" s="51" t="s">
        <v>2</v>
      </c>
      <c r="O104" s="51" t="s">
        <v>2</v>
      </c>
      <c r="P104" s="51" t="s">
        <v>2</v>
      </c>
      <c r="Q104" s="51" t="s">
        <v>2</v>
      </c>
      <c r="R104" s="51" t="s">
        <v>2</v>
      </c>
      <c r="S104" s="51" t="s">
        <v>2</v>
      </c>
      <c r="T104" s="52" t="s">
        <v>100</v>
      </c>
      <c r="U104" s="53" t="s">
        <v>2</v>
      </c>
      <c r="V104" s="75"/>
      <c r="W104" s="112"/>
      <c r="X104" s="116"/>
      <c r="Y104" s="114"/>
      <c r="Z104" s="133"/>
      <c r="AA104" s="114"/>
      <c r="AB104" s="126"/>
      <c r="AC104" s="122"/>
      <c r="AD104" s="122"/>
      <c r="AE104" s="122"/>
      <c r="AF104" s="124"/>
      <c r="AG104" s="124"/>
      <c r="AH104" s="122"/>
      <c r="AI104" s="122"/>
      <c r="AJ104" s="122"/>
      <c r="AK104" s="122"/>
      <c r="AL104" s="122"/>
      <c r="AM104" s="122"/>
      <c r="AN104" s="122"/>
      <c r="AO104" s="122"/>
      <c r="AP104" s="118"/>
    </row>
    <row r="105" spans="1:42" s="48" customFormat="1" ht="12.75" x14ac:dyDescent="0.25">
      <c r="A105" s="59" t="str">
        <f>VLOOKUP(D105,$A$175:$G$224,2,0)</f>
        <v>0-0</v>
      </c>
      <c r="B105" s="51" t="str">
        <f>VLOOKUP(D105,$A$175:$G$224,4,0)</f>
        <v>0-0</v>
      </c>
      <c r="C105" s="52" t="str">
        <f>VLOOKUP(D105,$A$175:$G$224,5,0)</f>
        <v>0-0</v>
      </c>
      <c r="D105" s="53" t="s">
        <v>2</v>
      </c>
      <c r="E105" s="50" t="s">
        <v>2</v>
      </c>
      <c r="F105" s="128"/>
      <c r="G105" s="54" t="s">
        <v>2</v>
      </c>
      <c r="H105" s="55" t="s">
        <v>2</v>
      </c>
      <c r="I105" s="56" t="s">
        <v>2</v>
      </c>
      <c r="J105" s="57" t="str">
        <f>VLOOKUP(K105,$N$138:$O$155,2,0)</f>
        <v>0-0</v>
      </c>
      <c r="K105" s="58" t="s">
        <v>2</v>
      </c>
      <c r="L105" s="50" t="s">
        <v>2</v>
      </c>
      <c r="M105" s="51" t="s">
        <v>2</v>
      </c>
      <c r="N105" s="51" t="s">
        <v>2</v>
      </c>
      <c r="O105" s="51" t="s">
        <v>2</v>
      </c>
      <c r="P105" s="51" t="s">
        <v>2</v>
      </c>
      <c r="Q105" s="51" t="s">
        <v>2</v>
      </c>
      <c r="R105" s="51" t="s">
        <v>2</v>
      </c>
      <c r="S105" s="51" t="s">
        <v>2</v>
      </c>
      <c r="T105" s="52" t="s">
        <v>100</v>
      </c>
      <c r="U105" s="53" t="s">
        <v>2</v>
      </c>
      <c r="V105" s="75"/>
      <c r="W105" s="112"/>
      <c r="X105" s="116"/>
      <c r="Y105" s="114"/>
      <c r="Z105" s="133"/>
      <c r="AA105" s="114"/>
      <c r="AB105" s="126"/>
      <c r="AC105" s="122"/>
      <c r="AD105" s="122"/>
      <c r="AE105" s="122"/>
      <c r="AF105" s="124"/>
      <c r="AG105" s="124"/>
      <c r="AH105" s="122"/>
      <c r="AI105" s="122"/>
      <c r="AJ105" s="122"/>
      <c r="AK105" s="122"/>
      <c r="AL105" s="122"/>
      <c r="AM105" s="122"/>
      <c r="AN105" s="122"/>
      <c r="AO105" s="122"/>
      <c r="AP105" s="118"/>
    </row>
    <row r="106" spans="1:42" s="48" customFormat="1" ht="12.75" x14ac:dyDescent="0.25">
      <c r="A106" s="59" t="str">
        <f t="shared" ref="A106" si="29">VLOOKUP(D106,$A$175:$G$224,2,0)</f>
        <v>0-0</v>
      </c>
      <c r="B106" s="51" t="str">
        <f t="shared" ref="B106" si="30">VLOOKUP(D106,$A$175:$G$224,4,0)</f>
        <v>0-0</v>
      </c>
      <c r="C106" s="52" t="str">
        <f t="shared" ref="C106" si="31">VLOOKUP(D106,$A$175:$G$224,5,0)</f>
        <v>0-0</v>
      </c>
      <c r="D106" s="53" t="s">
        <v>2</v>
      </c>
      <c r="E106" s="50" t="s">
        <v>2</v>
      </c>
      <c r="F106" s="128"/>
      <c r="G106" s="54" t="s">
        <v>2</v>
      </c>
      <c r="H106" s="55" t="s">
        <v>2</v>
      </c>
      <c r="I106" s="56" t="s">
        <v>2</v>
      </c>
      <c r="J106" s="57" t="str">
        <f t="shared" ref="J106" si="32">VLOOKUP(K106,$N$138:$O$155,2,0)</f>
        <v>0-0</v>
      </c>
      <c r="K106" s="58" t="s">
        <v>2</v>
      </c>
      <c r="L106" s="50" t="s">
        <v>2</v>
      </c>
      <c r="M106" s="51" t="s">
        <v>2</v>
      </c>
      <c r="N106" s="51" t="s">
        <v>2</v>
      </c>
      <c r="O106" s="51" t="s">
        <v>2</v>
      </c>
      <c r="P106" s="51" t="s">
        <v>2</v>
      </c>
      <c r="Q106" s="51" t="s">
        <v>2</v>
      </c>
      <c r="R106" s="51" t="s">
        <v>2</v>
      </c>
      <c r="S106" s="51" t="s">
        <v>2</v>
      </c>
      <c r="T106" s="52" t="s">
        <v>100</v>
      </c>
      <c r="U106" s="53" t="s">
        <v>2</v>
      </c>
      <c r="V106" s="75"/>
      <c r="W106" s="112"/>
      <c r="X106" s="116"/>
      <c r="Y106" s="114"/>
      <c r="Z106" s="133"/>
      <c r="AA106" s="114"/>
      <c r="AB106" s="126"/>
      <c r="AC106" s="122"/>
      <c r="AD106" s="122"/>
      <c r="AE106" s="122"/>
      <c r="AF106" s="124"/>
      <c r="AG106" s="124"/>
      <c r="AH106" s="122"/>
      <c r="AI106" s="122"/>
      <c r="AJ106" s="122"/>
      <c r="AK106" s="122"/>
      <c r="AL106" s="122"/>
      <c r="AM106" s="122"/>
      <c r="AN106" s="122"/>
      <c r="AO106" s="122"/>
      <c r="AP106" s="118"/>
    </row>
    <row r="107" spans="1:42" s="48" customFormat="1" ht="12.75" x14ac:dyDescent="0.25">
      <c r="A107" s="59" t="str">
        <f>VLOOKUP(D107,$A$175:$G$224,2,0)</f>
        <v>0-0</v>
      </c>
      <c r="B107" s="51" t="str">
        <f>VLOOKUP(D107,$A$175:$G$224,4,0)</f>
        <v>0-0</v>
      </c>
      <c r="C107" s="52" t="str">
        <f>VLOOKUP(D107,$A$175:$G$224,5,0)</f>
        <v>0-0</v>
      </c>
      <c r="D107" s="53" t="s">
        <v>2</v>
      </c>
      <c r="E107" s="50" t="s">
        <v>2</v>
      </c>
      <c r="F107" s="128"/>
      <c r="G107" s="54" t="s">
        <v>2</v>
      </c>
      <c r="H107" s="55" t="s">
        <v>2</v>
      </c>
      <c r="I107" s="56" t="s">
        <v>2</v>
      </c>
      <c r="J107" s="57" t="str">
        <f>VLOOKUP(K107,$N$138:$O$155,2,0)</f>
        <v>0-0</v>
      </c>
      <c r="K107" s="58" t="s">
        <v>2</v>
      </c>
      <c r="L107" s="50" t="s">
        <v>2</v>
      </c>
      <c r="M107" s="51" t="s">
        <v>2</v>
      </c>
      <c r="N107" s="51" t="s">
        <v>2</v>
      </c>
      <c r="O107" s="51" t="s">
        <v>2</v>
      </c>
      <c r="P107" s="51" t="s">
        <v>2</v>
      </c>
      <c r="Q107" s="51" t="s">
        <v>2</v>
      </c>
      <c r="R107" s="51" t="s">
        <v>2</v>
      </c>
      <c r="S107" s="51" t="s">
        <v>2</v>
      </c>
      <c r="T107" s="52" t="s">
        <v>100</v>
      </c>
      <c r="U107" s="53" t="s">
        <v>2</v>
      </c>
      <c r="V107" s="75"/>
      <c r="W107" s="112"/>
      <c r="X107" s="116"/>
      <c r="Y107" s="114"/>
      <c r="Z107" s="133"/>
      <c r="AA107" s="114"/>
      <c r="AB107" s="126"/>
      <c r="AC107" s="122"/>
      <c r="AD107" s="122"/>
      <c r="AE107" s="122"/>
      <c r="AF107" s="124"/>
      <c r="AG107" s="124"/>
      <c r="AH107" s="122"/>
      <c r="AI107" s="122"/>
      <c r="AJ107" s="122"/>
      <c r="AK107" s="122"/>
      <c r="AL107" s="122"/>
      <c r="AM107" s="122"/>
      <c r="AN107" s="122"/>
      <c r="AO107" s="122"/>
      <c r="AP107" s="118"/>
    </row>
    <row r="108" spans="1:42" s="48" customFormat="1" ht="12.75" x14ac:dyDescent="0.25">
      <c r="A108" s="59" t="str">
        <f>VLOOKUP(D108,$A$175:$G$224,2,0)</f>
        <v>0-0</v>
      </c>
      <c r="B108" s="51" t="str">
        <f>VLOOKUP(D108,$A$175:$G$224,4,0)</f>
        <v>0-0</v>
      </c>
      <c r="C108" s="52" t="str">
        <f>VLOOKUP(D108,$A$175:$G$224,5,0)</f>
        <v>0-0</v>
      </c>
      <c r="D108" s="53" t="s">
        <v>2</v>
      </c>
      <c r="E108" s="50" t="s">
        <v>2</v>
      </c>
      <c r="F108" s="128"/>
      <c r="G108" s="54" t="s">
        <v>2</v>
      </c>
      <c r="H108" s="55" t="s">
        <v>2</v>
      </c>
      <c r="I108" s="56" t="s">
        <v>2</v>
      </c>
      <c r="J108" s="57" t="str">
        <f>VLOOKUP(K108,$N$138:$O$155,2,0)</f>
        <v>0-0</v>
      </c>
      <c r="K108" s="58" t="s">
        <v>2</v>
      </c>
      <c r="L108" s="50" t="s">
        <v>2</v>
      </c>
      <c r="M108" s="51" t="s">
        <v>2</v>
      </c>
      <c r="N108" s="51" t="s">
        <v>2</v>
      </c>
      <c r="O108" s="51" t="s">
        <v>2</v>
      </c>
      <c r="P108" s="51" t="s">
        <v>2</v>
      </c>
      <c r="Q108" s="51" t="s">
        <v>2</v>
      </c>
      <c r="R108" s="51" t="s">
        <v>2</v>
      </c>
      <c r="S108" s="51" t="s">
        <v>2</v>
      </c>
      <c r="T108" s="52" t="s">
        <v>100</v>
      </c>
      <c r="U108" s="53" t="s">
        <v>2</v>
      </c>
      <c r="V108" s="75"/>
      <c r="W108" s="112"/>
      <c r="X108" s="116"/>
      <c r="Y108" s="114"/>
      <c r="Z108" s="133"/>
      <c r="AA108" s="114"/>
      <c r="AB108" s="126"/>
      <c r="AC108" s="122"/>
      <c r="AD108" s="122"/>
      <c r="AE108" s="122"/>
      <c r="AF108" s="124"/>
      <c r="AG108" s="124"/>
      <c r="AH108" s="122"/>
      <c r="AI108" s="122"/>
      <c r="AJ108" s="122"/>
      <c r="AK108" s="122"/>
      <c r="AL108" s="122"/>
      <c r="AM108" s="122"/>
      <c r="AN108" s="122"/>
      <c r="AO108" s="122"/>
      <c r="AP108" s="118"/>
    </row>
    <row r="109" spans="1:42" s="48" customFormat="1" ht="12.75" x14ac:dyDescent="0.25">
      <c r="A109" s="59" t="str">
        <f t="shared" ref="A109:A110" si="33">VLOOKUP(D109,$A$175:$G$224,2,0)</f>
        <v>0-0</v>
      </c>
      <c r="B109" s="51" t="str">
        <f t="shared" ref="B109:B110" si="34">VLOOKUP(D109,$A$175:$G$224,4,0)</f>
        <v>0-0</v>
      </c>
      <c r="C109" s="52" t="str">
        <f t="shared" ref="C109:C110" si="35">VLOOKUP(D109,$A$175:$G$224,5,0)</f>
        <v>0-0</v>
      </c>
      <c r="D109" s="53" t="s">
        <v>2</v>
      </c>
      <c r="E109" s="50" t="s">
        <v>2</v>
      </c>
      <c r="F109" s="128"/>
      <c r="G109" s="54" t="s">
        <v>2</v>
      </c>
      <c r="H109" s="55" t="s">
        <v>2</v>
      </c>
      <c r="I109" s="56" t="s">
        <v>2</v>
      </c>
      <c r="J109" s="57" t="str">
        <f t="shared" ref="J109:J110" si="36">VLOOKUP(K109,$N$138:$O$155,2,0)</f>
        <v>0-0</v>
      </c>
      <c r="K109" s="58" t="s">
        <v>2</v>
      </c>
      <c r="L109" s="50" t="s">
        <v>2</v>
      </c>
      <c r="M109" s="51" t="s">
        <v>2</v>
      </c>
      <c r="N109" s="51" t="s">
        <v>2</v>
      </c>
      <c r="O109" s="51" t="s">
        <v>2</v>
      </c>
      <c r="P109" s="51" t="s">
        <v>2</v>
      </c>
      <c r="Q109" s="51" t="s">
        <v>2</v>
      </c>
      <c r="R109" s="51" t="s">
        <v>2</v>
      </c>
      <c r="S109" s="51" t="s">
        <v>2</v>
      </c>
      <c r="T109" s="52" t="s">
        <v>100</v>
      </c>
      <c r="U109" s="53" t="s">
        <v>2</v>
      </c>
      <c r="V109" s="75"/>
      <c r="W109" s="112"/>
      <c r="X109" s="116"/>
      <c r="Y109" s="114"/>
      <c r="Z109" s="133"/>
      <c r="AA109" s="114"/>
      <c r="AB109" s="126"/>
      <c r="AC109" s="122"/>
      <c r="AD109" s="122"/>
      <c r="AE109" s="122"/>
      <c r="AF109" s="124"/>
      <c r="AG109" s="124"/>
      <c r="AH109" s="122"/>
      <c r="AI109" s="122"/>
      <c r="AJ109" s="122"/>
      <c r="AK109" s="122"/>
      <c r="AL109" s="122"/>
      <c r="AM109" s="122"/>
      <c r="AN109" s="122"/>
      <c r="AO109" s="122"/>
      <c r="AP109" s="118"/>
    </row>
    <row r="110" spans="1:42" s="48" customFormat="1" ht="12.75" x14ac:dyDescent="0.25">
      <c r="A110" s="59" t="str">
        <f t="shared" si="33"/>
        <v>0-0</v>
      </c>
      <c r="B110" s="51" t="str">
        <f t="shared" si="34"/>
        <v>0-0</v>
      </c>
      <c r="C110" s="52" t="str">
        <f t="shared" si="35"/>
        <v>0-0</v>
      </c>
      <c r="D110" s="53" t="s">
        <v>2</v>
      </c>
      <c r="E110" s="50" t="s">
        <v>2</v>
      </c>
      <c r="F110" s="128"/>
      <c r="G110" s="54" t="s">
        <v>2</v>
      </c>
      <c r="H110" s="55" t="s">
        <v>2</v>
      </c>
      <c r="I110" s="56" t="s">
        <v>2</v>
      </c>
      <c r="J110" s="57" t="str">
        <f t="shared" si="36"/>
        <v>0-0</v>
      </c>
      <c r="K110" s="58" t="s">
        <v>2</v>
      </c>
      <c r="L110" s="50" t="s">
        <v>2</v>
      </c>
      <c r="M110" s="51" t="s">
        <v>2</v>
      </c>
      <c r="N110" s="51" t="s">
        <v>2</v>
      </c>
      <c r="O110" s="51" t="s">
        <v>2</v>
      </c>
      <c r="P110" s="51" t="s">
        <v>2</v>
      </c>
      <c r="Q110" s="51" t="s">
        <v>2</v>
      </c>
      <c r="R110" s="51" t="s">
        <v>2</v>
      </c>
      <c r="S110" s="51" t="s">
        <v>2</v>
      </c>
      <c r="T110" s="52" t="s">
        <v>100</v>
      </c>
      <c r="U110" s="53" t="s">
        <v>2</v>
      </c>
      <c r="V110" s="75"/>
      <c r="W110" s="112"/>
      <c r="X110" s="116"/>
      <c r="Y110" s="114"/>
      <c r="Z110" s="133"/>
      <c r="AA110" s="114"/>
      <c r="AB110" s="126"/>
      <c r="AC110" s="122"/>
      <c r="AD110" s="122"/>
      <c r="AE110" s="122"/>
      <c r="AF110" s="124"/>
      <c r="AG110" s="124"/>
      <c r="AH110" s="122"/>
      <c r="AI110" s="122"/>
      <c r="AJ110" s="122"/>
      <c r="AK110" s="122"/>
      <c r="AL110" s="122"/>
      <c r="AM110" s="122"/>
      <c r="AN110" s="122"/>
      <c r="AO110" s="122"/>
      <c r="AP110" s="118"/>
    </row>
    <row r="111" spans="1:42" s="48" customFormat="1" ht="12.75" x14ac:dyDescent="0.25">
      <c r="A111" s="59" t="str">
        <f>VLOOKUP(D111,$A$175:$G$224,2,0)</f>
        <v>0-0</v>
      </c>
      <c r="B111" s="51" t="str">
        <f>VLOOKUP(D111,$A$175:$G$224,4,0)</f>
        <v>0-0</v>
      </c>
      <c r="C111" s="52" t="str">
        <f>VLOOKUP(D111,$A$175:$G$224,5,0)</f>
        <v>0-0</v>
      </c>
      <c r="D111" s="53" t="s">
        <v>2</v>
      </c>
      <c r="E111" s="50" t="s">
        <v>2</v>
      </c>
      <c r="F111" s="128"/>
      <c r="G111" s="54" t="s">
        <v>2</v>
      </c>
      <c r="H111" s="55" t="s">
        <v>2</v>
      </c>
      <c r="I111" s="56" t="s">
        <v>2</v>
      </c>
      <c r="J111" s="57" t="str">
        <f>VLOOKUP(K111,$N$138:$O$155,2,0)</f>
        <v>0-0</v>
      </c>
      <c r="K111" s="58" t="s">
        <v>2</v>
      </c>
      <c r="L111" s="50" t="s">
        <v>2</v>
      </c>
      <c r="M111" s="51" t="s">
        <v>2</v>
      </c>
      <c r="N111" s="51" t="s">
        <v>2</v>
      </c>
      <c r="O111" s="51" t="s">
        <v>2</v>
      </c>
      <c r="P111" s="51" t="s">
        <v>2</v>
      </c>
      <c r="Q111" s="51" t="s">
        <v>2</v>
      </c>
      <c r="R111" s="51" t="s">
        <v>2</v>
      </c>
      <c r="S111" s="51" t="s">
        <v>2</v>
      </c>
      <c r="T111" s="52" t="s">
        <v>100</v>
      </c>
      <c r="U111" s="53" t="s">
        <v>2</v>
      </c>
      <c r="V111" s="75"/>
      <c r="W111" s="112"/>
      <c r="X111" s="116"/>
      <c r="Y111" s="114"/>
      <c r="Z111" s="133"/>
      <c r="AA111" s="114"/>
      <c r="AB111" s="126"/>
      <c r="AC111" s="122"/>
      <c r="AD111" s="122"/>
      <c r="AE111" s="122"/>
      <c r="AF111" s="124"/>
      <c r="AG111" s="124"/>
      <c r="AH111" s="122"/>
      <c r="AI111" s="122"/>
      <c r="AJ111" s="122"/>
      <c r="AK111" s="122"/>
      <c r="AL111" s="122"/>
      <c r="AM111" s="122"/>
      <c r="AN111" s="122"/>
      <c r="AO111" s="122"/>
      <c r="AP111" s="118"/>
    </row>
    <row r="112" spans="1:42" s="48" customFormat="1" ht="12.75" x14ac:dyDescent="0.25">
      <c r="A112" s="59" t="str">
        <f>VLOOKUP(D112,$A$175:$G$224,2,0)</f>
        <v>0-0</v>
      </c>
      <c r="B112" s="51" t="str">
        <f>VLOOKUP(D112,$A$175:$G$224,4,0)</f>
        <v>0-0</v>
      </c>
      <c r="C112" s="52" t="str">
        <f>VLOOKUP(D112,$A$175:$G$224,5,0)</f>
        <v>0-0</v>
      </c>
      <c r="D112" s="53" t="s">
        <v>2</v>
      </c>
      <c r="E112" s="50" t="s">
        <v>2</v>
      </c>
      <c r="F112" s="128"/>
      <c r="G112" s="54" t="s">
        <v>2</v>
      </c>
      <c r="H112" s="55" t="s">
        <v>2</v>
      </c>
      <c r="I112" s="56" t="s">
        <v>2</v>
      </c>
      <c r="J112" s="57" t="str">
        <f>VLOOKUP(K112,$N$138:$O$155,2,0)</f>
        <v>0-0</v>
      </c>
      <c r="K112" s="58" t="s">
        <v>2</v>
      </c>
      <c r="L112" s="50" t="s">
        <v>2</v>
      </c>
      <c r="M112" s="51" t="s">
        <v>2</v>
      </c>
      <c r="N112" s="51" t="s">
        <v>2</v>
      </c>
      <c r="O112" s="51" t="s">
        <v>2</v>
      </c>
      <c r="P112" s="51" t="s">
        <v>2</v>
      </c>
      <c r="Q112" s="51" t="s">
        <v>2</v>
      </c>
      <c r="R112" s="51" t="s">
        <v>2</v>
      </c>
      <c r="S112" s="51" t="s">
        <v>2</v>
      </c>
      <c r="T112" s="52" t="s">
        <v>100</v>
      </c>
      <c r="U112" s="53" t="s">
        <v>2</v>
      </c>
      <c r="V112" s="75"/>
      <c r="W112" s="112"/>
      <c r="X112" s="116"/>
      <c r="Y112" s="114"/>
      <c r="Z112" s="133"/>
      <c r="AA112" s="114"/>
      <c r="AB112" s="126"/>
      <c r="AC112" s="122"/>
      <c r="AD112" s="122"/>
      <c r="AE112" s="122"/>
      <c r="AF112" s="124"/>
      <c r="AG112" s="124"/>
      <c r="AH112" s="122"/>
      <c r="AI112" s="122"/>
      <c r="AJ112" s="122"/>
      <c r="AK112" s="122"/>
      <c r="AL112" s="122"/>
      <c r="AM112" s="122"/>
      <c r="AN112" s="122"/>
      <c r="AO112" s="122"/>
      <c r="AP112" s="118"/>
    </row>
    <row r="113" spans="1:42" s="48" customFormat="1" ht="12.75" x14ac:dyDescent="0.25">
      <c r="A113" s="59" t="str">
        <f t="shared" ref="A113:A116" si="37">VLOOKUP(D113,$A$175:$G$224,2,0)</f>
        <v>0-0</v>
      </c>
      <c r="B113" s="51" t="str">
        <f t="shared" ref="B113:B116" si="38">VLOOKUP(D113,$A$175:$G$224,4,0)</f>
        <v>0-0</v>
      </c>
      <c r="C113" s="52" t="str">
        <f t="shared" ref="C113:C116" si="39">VLOOKUP(D113,$A$175:$G$224,5,0)</f>
        <v>0-0</v>
      </c>
      <c r="D113" s="53" t="s">
        <v>2</v>
      </c>
      <c r="E113" s="50" t="s">
        <v>2</v>
      </c>
      <c r="F113" s="128"/>
      <c r="G113" s="54" t="s">
        <v>2</v>
      </c>
      <c r="H113" s="55" t="s">
        <v>2</v>
      </c>
      <c r="I113" s="56" t="s">
        <v>2</v>
      </c>
      <c r="J113" s="57" t="str">
        <f t="shared" ref="J113:J116" si="40">VLOOKUP(K113,$N$138:$O$155,2,0)</f>
        <v>0-0</v>
      </c>
      <c r="K113" s="58" t="s">
        <v>2</v>
      </c>
      <c r="L113" s="50" t="s">
        <v>2</v>
      </c>
      <c r="M113" s="51" t="s">
        <v>2</v>
      </c>
      <c r="N113" s="51" t="s">
        <v>2</v>
      </c>
      <c r="O113" s="51" t="s">
        <v>2</v>
      </c>
      <c r="P113" s="51" t="s">
        <v>2</v>
      </c>
      <c r="Q113" s="51" t="s">
        <v>2</v>
      </c>
      <c r="R113" s="51" t="s">
        <v>2</v>
      </c>
      <c r="S113" s="51" t="s">
        <v>2</v>
      </c>
      <c r="T113" s="52" t="s">
        <v>100</v>
      </c>
      <c r="U113" s="53" t="s">
        <v>2</v>
      </c>
      <c r="V113" s="75"/>
      <c r="W113" s="112"/>
      <c r="X113" s="116"/>
      <c r="Y113" s="114"/>
      <c r="Z113" s="133"/>
      <c r="AA113" s="114"/>
      <c r="AB113" s="126"/>
      <c r="AC113" s="122"/>
      <c r="AD113" s="122"/>
      <c r="AE113" s="122"/>
      <c r="AF113" s="124"/>
      <c r="AG113" s="124"/>
      <c r="AH113" s="122"/>
      <c r="AI113" s="122"/>
      <c r="AJ113" s="122"/>
      <c r="AK113" s="122"/>
      <c r="AL113" s="122"/>
      <c r="AM113" s="122"/>
      <c r="AN113" s="122"/>
      <c r="AO113" s="122"/>
      <c r="AP113" s="118"/>
    </row>
    <row r="114" spans="1:42" s="48" customFormat="1" ht="12.75" x14ac:dyDescent="0.25">
      <c r="A114" s="59" t="str">
        <f t="shared" si="37"/>
        <v>0-0</v>
      </c>
      <c r="B114" s="51" t="str">
        <f t="shared" si="38"/>
        <v>0-0</v>
      </c>
      <c r="C114" s="52" t="str">
        <f t="shared" si="39"/>
        <v>0-0</v>
      </c>
      <c r="D114" s="53" t="s">
        <v>2</v>
      </c>
      <c r="E114" s="50" t="s">
        <v>2</v>
      </c>
      <c r="F114" s="128"/>
      <c r="G114" s="54" t="s">
        <v>2</v>
      </c>
      <c r="H114" s="55" t="s">
        <v>2</v>
      </c>
      <c r="I114" s="56" t="s">
        <v>2</v>
      </c>
      <c r="J114" s="57" t="str">
        <f t="shared" si="40"/>
        <v>0-0</v>
      </c>
      <c r="K114" s="58" t="s">
        <v>2</v>
      </c>
      <c r="L114" s="50" t="s">
        <v>2</v>
      </c>
      <c r="M114" s="51" t="s">
        <v>2</v>
      </c>
      <c r="N114" s="51" t="s">
        <v>2</v>
      </c>
      <c r="O114" s="51" t="s">
        <v>2</v>
      </c>
      <c r="P114" s="51" t="s">
        <v>2</v>
      </c>
      <c r="Q114" s="51" t="s">
        <v>2</v>
      </c>
      <c r="R114" s="51" t="s">
        <v>2</v>
      </c>
      <c r="S114" s="51" t="s">
        <v>2</v>
      </c>
      <c r="T114" s="52" t="s">
        <v>100</v>
      </c>
      <c r="U114" s="53" t="s">
        <v>2</v>
      </c>
      <c r="V114" s="75"/>
      <c r="W114" s="112"/>
      <c r="X114" s="116"/>
      <c r="Y114" s="114"/>
      <c r="Z114" s="133"/>
      <c r="AA114" s="114"/>
      <c r="AB114" s="126"/>
      <c r="AC114" s="122"/>
      <c r="AD114" s="122"/>
      <c r="AE114" s="122"/>
      <c r="AF114" s="124"/>
      <c r="AG114" s="124"/>
      <c r="AH114" s="122"/>
      <c r="AI114" s="122"/>
      <c r="AJ114" s="122"/>
      <c r="AK114" s="122"/>
      <c r="AL114" s="122"/>
      <c r="AM114" s="122"/>
      <c r="AN114" s="122"/>
      <c r="AO114" s="122"/>
      <c r="AP114" s="118"/>
    </row>
    <row r="115" spans="1:42" s="48" customFormat="1" ht="12.75" x14ac:dyDescent="0.25">
      <c r="A115" s="59" t="str">
        <f t="shared" si="37"/>
        <v>0-0</v>
      </c>
      <c r="B115" s="51" t="str">
        <f t="shared" si="38"/>
        <v>0-0</v>
      </c>
      <c r="C115" s="52" t="str">
        <f t="shared" si="39"/>
        <v>0-0</v>
      </c>
      <c r="D115" s="53" t="s">
        <v>2</v>
      </c>
      <c r="E115" s="50" t="s">
        <v>2</v>
      </c>
      <c r="F115" s="128"/>
      <c r="G115" s="54" t="s">
        <v>2</v>
      </c>
      <c r="H115" s="55" t="s">
        <v>2</v>
      </c>
      <c r="I115" s="56" t="s">
        <v>2</v>
      </c>
      <c r="J115" s="57" t="str">
        <f t="shared" si="40"/>
        <v>0-0</v>
      </c>
      <c r="K115" s="58" t="s">
        <v>2</v>
      </c>
      <c r="L115" s="50" t="s">
        <v>2</v>
      </c>
      <c r="M115" s="51" t="s">
        <v>2</v>
      </c>
      <c r="N115" s="51" t="s">
        <v>2</v>
      </c>
      <c r="O115" s="51" t="s">
        <v>2</v>
      </c>
      <c r="P115" s="51" t="s">
        <v>2</v>
      </c>
      <c r="Q115" s="51" t="s">
        <v>2</v>
      </c>
      <c r="R115" s="51" t="s">
        <v>2</v>
      </c>
      <c r="S115" s="51" t="s">
        <v>2</v>
      </c>
      <c r="T115" s="52" t="s">
        <v>100</v>
      </c>
      <c r="U115" s="53" t="s">
        <v>2</v>
      </c>
      <c r="V115" s="75"/>
      <c r="W115" s="112"/>
      <c r="X115" s="116"/>
      <c r="Y115" s="114"/>
      <c r="Z115" s="133"/>
      <c r="AA115" s="114"/>
      <c r="AB115" s="126"/>
      <c r="AC115" s="122"/>
      <c r="AD115" s="122"/>
      <c r="AE115" s="122"/>
      <c r="AF115" s="124"/>
      <c r="AG115" s="124"/>
      <c r="AH115" s="122"/>
      <c r="AI115" s="122"/>
      <c r="AJ115" s="122"/>
      <c r="AK115" s="122"/>
      <c r="AL115" s="122"/>
      <c r="AM115" s="122"/>
      <c r="AN115" s="122"/>
      <c r="AO115" s="122"/>
      <c r="AP115" s="118"/>
    </row>
    <row r="116" spans="1:42" s="48" customFormat="1" ht="12.75" x14ac:dyDescent="0.25">
      <c r="A116" s="59" t="str">
        <f t="shared" si="37"/>
        <v>0-0</v>
      </c>
      <c r="B116" s="51" t="str">
        <f t="shared" si="38"/>
        <v>0-0</v>
      </c>
      <c r="C116" s="52" t="str">
        <f t="shared" si="39"/>
        <v>0-0</v>
      </c>
      <c r="D116" s="53" t="s">
        <v>2</v>
      </c>
      <c r="E116" s="50" t="s">
        <v>2</v>
      </c>
      <c r="F116" s="128"/>
      <c r="G116" s="54" t="s">
        <v>2</v>
      </c>
      <c r="H116" s="55" t="s">
        <v>2</v>
      </c>
      <c r="I116" s="56" t="s">
        <v>2</v>
      </c>
      <c r="J116" s="57" t="str">
        <f t="shared" si="40"/>
        <v>0-0</v>
      </c>
      <c r="K116" s="58" t="s">
        <v>2</v>
      </c>
      <c r="L116" s="50" t="s">
        <v>2</v>
      </c>
      <c r="M116" s="51" t="s">
        <v>2</v>
      </c>
      <c r="N116" s="51" t="s">
        <v>2</v>
      </c>
      <c r="O116" s="51" t="s">
        <v>2</v>
      </c>
      <c r="P116" s="51" t="s">
        <v>2</v>
      </c>
      <c r="Q116" s="51" t="s">
        <v>2</v>
      </c>
      <c r="R116" s="51" t="s">
        <v>2</v>
      </c>
      <c r="S116" s="51" t="s">
        <v>2</v>
      </c>
      <c r="T116" s="52" t="s">
        <v>100</v>
      </c>
      <c r="U116" s="53" t="s">
        <v>2</v>
      </c>
      <c r="V116" s="75"/>
      <c r="W116" s="112"/>
      <c r="X116" s="116"/>
      <c r="Y116" s="114"/>
      <c r="Z116" s="133"/>
      <c r="AA116" s="114"/>
      <c r="AB116" s="126"/>
      <c r="AC116" s="122"/>
      <c r="AD116" s="122"/>
      <c r="AE116" s="122"/>
      <c r="AF116" s="124"/>
      <c r="AG116" s="124"/>
      <c r="AH116" s="122"/>
      <c r="AI116" s="122"/>
      <c r="AJ116" s="122"/>
      <c r="AK116" s="122"/>
      <c r="AL116" s="122"/>
      <c r="AM116" s="122"/>
      <c r="AN116" s="122"/>
      <c r="AO116" s="122"/>
      <c r="AP116" s="118"/>
    </row>
    <row r="117" spans="1:42" s="48" customFormat="1" ht="12.75" x14ac:dyDescent="0.25">
      <c r="A117" s="59" t="str">
        <f t="shared" si="13"/>
        <v>0-0</v>
      </c>
      <c r="B117" s="51" t="str">
        <f t="shared" si="14"/>
        <v>0-0</v>
      </c>
      <c r="C117" s="52" t="str">
        <f t="shared" si="15"/>
        <v>0-0</v>
      </c>
      <c r="D117" s="53" t="s">
        <v>2</v>
      </c>
      <c r="E117" s="50" t="s">
        <v>2</v>
      </c>
      <c r="F117" s="128"/>
      <c r="G117" s="54" t="s">
        <v>2</v>
      </c>
      <c r="H117" s="55" t="s">
        <v>2</v>
      </c>
      <c r="I117" s="56" t="s">
        <v>2</v>
      </c>
      <c r="J117" s="57" t="str">
        <f t="shared" si="16"/>
        <v>0-0</v>
      </c>
      <c r="K117" s="58" t="s">
        <v>2</v>
      </c>
      <c r="L117" s="50" t="s">
        <v>2</v>
      </c>
      <c r="M117" s="51" t="s">
        <v>2</v>
      </c>
      <c r="N117" s="51" t="s">
        <v>2</v>
      </c>
      <c r="O117" s="51" t="s">
        <v>2</v>
      </c>
      <c r="P117" s="51" t="s">
        <v>2</v>
      </c>
      <c r="Q117" s="51" t="s">
        <v>2</v>
      </c>
      <c r="R117" s="51" t="s">
        <v>2</v>
      </c>
      <c r="S117" s="51" t="s">
        <v>2</v>
      </c>
      <c r="T117" s="52" t="s">
        <v>100</v>
      </c>
      <c r="U117" s="53" t="s">
        <v>2</v>
      </c>
      <c r="V117" s="75"/>
      <c r="W117" s="112"/>
      <c r="X117" s="116"/>
      <c r="Y117" s="114"/>
      <c r="Z117" s="133"/>
      <c r="AA117" s="114"/>
      <c r="AB117" s="126"/>
      <c r="AC117" s="122"/>
      <c r="AD117" s="122"/>
      <c r="AE117" s="122"/>
      <c r="AF117" s="124"/>
      <c r="AG117" s="124"/>
      <c r="AH117" s="122"/>
      <c r="AI117" s="122"/>
      <c r="AJ117" s="122"/>
      <c r="AK117" s="122"/>
      <c r="AL117" s="122"/>
      <c r="AM117" s="122"/>
      <c r="AN117" s="122"/>
      <c r="AO117" s="122"/>
      <c r="AP117" s="118"/>
    </row>
    <row r="118" spans="1:42" s="48" customFormat="1" ht="12.75" x14ac:dyDescent="0.25">
      <c r="A118" s="59" t="str">
        <f t="shared" si="13"/>
        <v>0-0</v>
      </c>
      <c r="B118" s="51" t="str">
        <f t="shared" si="14"/>
        <v>0-0</v>
      </c>
      <c r="C118" s="52" t="str">
        <f t="shared" si="15"/>
        <v>0-0</v>
      </c>
      <c r="D118" s="53" t="s">
        <v>2</v>
      </c>
      <c r="E118" s="50" t="s">
        <v>2</v>
      </c>
      <c r="F118" s="128"/>
      <c r="G118" s="54" t="s">
        <v>2</v>
      </c>
      <c r="H118" s="55" t="s">
        <v>2</v>
      </c>
      <c r="I118" s="56" t="s">
        <v>2</v>
      </c>
      <c r="J118" s="57" t="str">
        <f t="shared" si="16"/>
        <v>0-0</v>
      </c>
      <c r="K118" s="58" t="s">
        <v>2</v>
      </c>
      <c r="L118" s="50" t="s">
        <v>2</v>
      </c>
      <c r="M118" s="51" t="s">
        <v>2</v>
      </c>
      <c r="N118" s="51" t="s">
        <v>2</v>
      </c>
      <c r="O118" s="51" t="s">
        <v>2</v>
      </c>
      <c r="P118" s="51" t="s">
        <v>2</v>
      </c>
      <c r="Q118" s="51" t="s">
        <v>2</v>
      </c>
      <c r="R118" s="51" t="s">
        <v>2</v>
      </c>
      <c r="S118" s="51" t="s">
        <v>2</v>
      </c>
      <c r="T118" s="52" t="s">
        <v>100</v>
      </c>
      <c r="U118" s="53" t="s">
        <v>2</v>
      </c>
      <c r="V118" s="75"/>
      <c r="W118" s="112"/>
      <c r="X118" s="116"/>
      <c r="Y118" s="114"/>
      <c r="Z118" s="133"/>
      <c r="AA118" s="114"/>
      <c r="AB118" s="126"/>
      <c r="AC118" s="122"/>
      <c r="AD118" s="122"/>
      <c r="AE118" s="122"/>
      <c r="AF118" s="124"/>
      <c r="AG118" s="124"/>
      <c r="AH118" s="122"/>
      <c r="AI118" s="122"/>
      <c r="AJ118" s="122"/>
      <c r="AK118" s="122"/>
      <c r="AL118" s="122"/>
      <c r="AM118" s="122"/>
      <c r="AN118" s="122"/>
      <c r="AO118" s="122"/>
      <c r="AP118" s="118"/>
    </row>
    <row r="119" spans="1:42" s="48" customFormat="1" ht="12.75" x14ac:dyDescent="0.25">
      <c r="A119" s="59" t="str">
        <f>VLOOKUP(D119,$A$175:$G$224,2,0)</f>
        <v>0-0</v>
      </c>
      <c r="B119" s="51" t="str">
        <f>VLOOKUP(D119,$A$175:$G$224,4,0)</f>
        <v>0-0</v>
      </c>
      <c r="C119" s="52" t="str">
        <f>VLOOKUP(D119,$A$175:$G$224,5,0)</f>
        <v>0-0</v>
      </c>
      <c r="D119" s="53" t="s">
        <v>2</v>
      </c>
      <c r="E119" s="50" t="s">
        <v>2</v>
      </c>
      <c r="F119" s="128"/>
      <c r="G119" s="54" t="s">
        <v>2</v>
      </c>
      <c r="H119" s="55" t="s">
        <v>2</v>
      </c>
      <c r="I119" s="56" t="s">
        <v>2</v>
      </c>
      <c r="J119" s="57" t="str">
        <f>VLOOKUP(K119,$N$138:$O$155,2,0)</f>
        <v>0-0</v>
      </c>
      <c r="K119" s="58" t="s">
        <v>2</v>
      </c>
      <c r="L119" s="50" t="s">
        <v>2</v>
      </c>
      <c r="M119" s="51" t="s">
        <v>2</v>
      </c>
      <c r="N119" s="51" t="s">
        <v>2</v>
      </c>
      <c r="O119" s="51" t="s">
        <v>2</v>
      </c>
      <c r="P119" s="51" t="s">
        <v>2</v>
      </c>
      <c r="Q119" s="51" t="s">
        <v>2</v>
      </c>
      <c r="R119" s="51" t="s">
        <v>2</v>
      </c>
      <c r="S119" s="51" t="s">
        <v>2</v>
      </c>
      <c r="T119" s="52" t="s">
        <v>100</v>
      </c>
      <c r="U119" s="53" t="s">
        <v>2</v>
      </c>
      <c r="V119" s="75"/>
      <c r="W119" s="112"/>
      <c r="X119" s="116"/>
      <c r="Y119" s="114"/>
      <c r="Z119" s="133"/>
      <c r="AA119" s="114"/>
      <c r="AB119" s="126"/>
      <c r="AC119" s="122"/>
      <c r="AD119" s="122"/>
      <c r="AE119" s="122"/>
      <c r="AF119" s="124"/>
      <c r="AG119" s="124"/>
      <c r="AH119" s="122"/>
      <c r="AI119" s="122"/>
      <c r="AJ119" s="122"/>
      <c r="AK119" s="122"/>
      <c r="AL119" s="122"/>
      <c r="AM119" s="122"/>
      <c r="AN119" s="122"/>
      <c r="AO119" s="122"/>
      <c r="AP119" s="118"/>
    </row>
    <row r="120" spans="1:42" s="48" customFormat="1" ht="12.75" x14ac:dyDescent="0.25">
      <c r="A120" s="59" t="str">
        <f>VLOOKUP(D120,$A$175:$G$224,2,0)</f>
        <v>0-0</v>
      </c>
      <c r="B120" s="51" t="str">
        <f>VLOOKUP(D120,$A$175:$G$224,4,0)</f>
        <v>0-0</v>
      </c>
      <c r="C120" s="52" t="str">
        <f>VLOOKUP(D120,$A$175:$G$224,5,0)</f>
        <v>0-0</v>
      </c>
      <c r="D120" s="53" t="s">
        <v>2</v>
      </c>
      <c r="E120" s="50" t="s">
        <v>2</v>
      </c>
      <c r="F120" s="128"/>
      <c r="G120" s="54" t="s">
        <v>2</v>
      </c>
      <c r="H120" s="55" t="s">
        <v>2</v>
      </c>
      <c r="I120" s="56" t="s">
        <v>2</v>
      </c>
      <c r="J120" s="57" t="str">
        <f>VLOOKUP(K120,$N$138:$O$155,2,0)</f>
        <v>0-0</v>
      </c>
      <c r="K120" s="58" t="s">
        <v>2</v>
      </c>
      <c r="L120" s="50" t="s">
        <v>2</v>
      </c>
      <c r="M120" s="51" t="s">
        <v>2</v>
      </c>
      <c r="N120" s="51" t="s">
        <v>2</v>
      </c>
      <c r="O120" s="51" t="s">
        <v>2</v>
      </c>
      <c r="P120" s="51" t="s">
        <v>2</v>
      </c>
      <c r="Q120" s="51" t="s">
        <v>2</v>
      </c>
      <c r="R120" s="51" t="s">
        <v>2</v>
      </c>
      <c r="S120" s="51" t="s">
        <v>2</v>
      </c>
      <c r="T120" s="52" t="s">
        <v>100</v>
      </c>
      <c r="U120" s="53" t="s">
        <v>2</v>
      </c>
      <c r="V120" s="75"/>
      <c r="W120" s="112"/>
      <c r="X120" s="116"/>
      <c r="Y120" s="114"/>
      <c r="Z120" s="133"/>
      <c r="AA120" s="114"/>
      <c r="AB120" s="126"/>
      <c r="AC120" s="122"/>
      <c r="AD120" s="122"/>
      <c r="AE120" s="122"/>
      <c r="AF120" s="124"/>
      <c r="AG120" s="124"/>
      <c r="AH120" s="122"/>
      <c r="AI120" s="122"/>
      <c r="AJ120" s="122"/>
      <c r="AK120" s="122"/>
      <c r="AL120" s="122"/>
      <c r="AM120" s="122"/>
      <c r="AN120" s="122"/>
      <c r="AO120" s="122"/>
      <c r="AP120" s="118"/>
    </row>
    <row r="121" spans="1:42" s="48" customFormat="1" ht="12.75" x14ac:dyDescent="0.25">
      <c r="A121" s="59" t="str">
        <f t="shared" si="9"/>
        <v>0-0</v>
      </c>
      <c r="B121" s="51" t="str">
        <f t="shared" si="10"/>
        <v>0-0</v>
      </c>
      <c r="C121" s="52" t="str">
        <f t="shared" si="11"/>
        <v>0-0</v>
      </c>
      <c r="D121" s="53" t="s">
        <v>2</v>
      </c>
      <c r="E121" s="50" t="s">
        <v>2</v>
      </c>
      <c r="F121" s="128"/>
      <c r="G121" s="54" t="s">
        <v>2</v>
      </c>
      <c r="H121" s="55" t="s">
        <v>2</v>
      </c>
      <c r="I121" s="56" t="s">
        <v>2</v>
      </c>
      <c r="J121" s="57" t="str">
        <f t="shared" si="12"/>
        <v>0-0</v>
      </c>
      <c r="K121" s="58" t="s">
        <v>2</v>
      </c>
      <c r="L121" s="50" t="s">
        <v>2</v>
      </c>
      <c r="M121" s="51" t="s">
        <v>2</v>
      </c>
      <c r="N121" s="51" t="s">
        <v>2</v>
      </c>
      <c r="O121" s="51" t="s">
        <v>2</v>
      </c>
      <c r="P121" s="51" t="s">
        <v>2</v>
      </c>
      <c r="Q121" s="51" t="s">
        <v>2</v>
      </c>
      <c r="R121" s="51" t="s">
        <v>2</v>
      </c>
      <c r="S121" s="51" t="s">
        <v>2</v>
      </c>
      <c r="T121" s="52" t="s">
        <v>100</v>
      </c>
      <c r="U121" s="53" t="s">
        <v>2</v>
      </c>
      <c r="V121" s="75"/>
      <c r="W121" s="112"/>
      <c r="X121" s="116"/>
      <c r="Y121" s="114"/>
      <c r="Z121" s="133"/>
      <c r="AA121" s="114"/>
      <c r="AB121" s="126"/>
      <c r="AC121" s="122"/>
      <c r="AD121" s="122"/>
      <c r="AE121" s="122"/>
      <c r="AF121" s="124"/>
      <c r="AG121" s="124"/>
      <c r="AH121" s="122"/>
      <c r="AI121" s="122"/>
      <c r="AJ121" s="122"/>
      <c r="AK121" s="122"/>
      <c r="AL121" s="122"/>
      <c r="AM121" s="122"/>
      <c r="AN121" s="122"/>
      <c r="AO121" s="122"/>
      <c r="AP121" s="118"/>
    </row>
    <row r="122" spans="1:42" s="48" customFormat="1" ht="12.75" x14ac:dyDescent="0.25">
      <c r="A122" s="59" t="str">
        <f t="shared" si="9"/>
        <v>0-0</v>
      </c>
      <c r="B122" s="51" t="str">
        <f t="shared" si="10"/>
        <v>0-0</v>
      </c>
      <c r="C122" s="52" t="str">
        <f t="shared" si="11"/>
        <v>0-0</v>
      </c>
      <c r="D122" s="53" t="s">
        <v>2</v>
      </c>
      <c r="E122" s="50" t="s">
        <v>2</v>
      </c>
      <c r="F122" s="128"/>
      <c r="G122" s="54" t="s">
        <v>2</v>
      </c>
      <c r="H122" s="55" t="s">
        <v>2</v>
      </c>
      <c r="I122" s="56" t="s">
        <v>2</v>
      </c>
      <c r="J122" s="57" t="str">
        <f t="shared" si="12"/>
        <v>0-0</v>
      </c>
      <c r="K122" s="58" t="s">
        <v>2</v>
      </c>
      <c r="L122" s="50" t="s">
        <v>2</v>
      </c>
      <c r="M122" s="51" t="s">
        <v>2</v>
      </c>
      <c r="N122" s="51" t="s">
        <v>2</v>
      </c>
      <c r="O122" s="51" t="s">
        <v>2</v>
      </c>
      <c r="P122" s="51" t="s">
        <v>2</v>
      </c>
      <c r="Q122" s="51" t="s">
        <v>2</v>
      </c>
      <c r="R122" s="51" t="s">
        <v>2</v>
      </c>
      <c r="S122" s="51" t="s">
        <v>2</v>
      </c>
      <c r="T122" s="52" t="s">
        <v>100</v>
      </c>
      <c r="U122" s="53" t="s">
        <v>2</v>
      </c>
      <c r="V122" s="75"/>
      <c r="W122" s="112"/>
      <c r="X122" s="116"/>
      <c r="Y122" s="114"/>
      <c r="Z122" s="133"/>
      <c r="AA122" s="114"/>
      <c r="AB122" s="126"/>
      <c r="AC122" s="122"/>
      <c r="AD122" s="122"/>
      <c r="AE122" s="122"/>
      <c r="AF122" s="124"/>
      <c r="AG122" s="124"/>
      <c r="AH122" s="122"/>
      <c r="AI122" s="122"/>
      <c r="AJ122" s="122"/>
      <c r="AK122" s="122"/>
      <c r="AL122" s="122"/>
      <c r="AM122" s="122"/>
      <c r="AN122" s="122"/>
      <c r="AO122" s="122"/>
      <c r="AP122" s="118"/>
    </row>
    <row r="123" spans="1:42" s="48" customFormat="1" ht="12.75" x14ac:dyDescent="0.25">
      <c r="A123" s="59" t="str">
        <f t="shared" si="9"/>
        <v>0-0</v>
      </c>
      <c r="B123" s="51" t="str">
        <f t="shared" si="10"/>
        <v>0-0</v>
      </c>
      <c r="C123" s="52" t="str">
        <f t="shared" si="11"/>
        <v>0-0</v>
      </c>
      <c r="D123" s="53" t="s">
        <v>2</v>
      </c>
      <c r="E123" s="50" t="s">
        <v>2</v>
      </c>
      <c r="F123" s="128"/>
      <c r="G123" s="54" t="s">
        <v>2</v>
      </c>
      <c r="H123" s="55" t="s">
        <v>2</v>
      </c>
      <c r="I123" s="56" t="s">
        <v>2</v>
      </c>
      <c r="J123" s="57" t="str">
        <f t="shared" si="12"/>
        <v>0-0</v>
      </c>
      <c r="K123" s="58" t="s">
        <v>2</v>
      </c>
      <c r="L123" s="50" t="s">
        <v>2</v>
      </c>
      <c r="M123" s="51" t="s">
        <v>2</v>
      </c>
      <c r="N123" s="51" t="s">
        <v>2</v>
      </c>
      <c r="O123" s="51" t="s">
        <v>2</v>
      </c>
      <c r="P123" s="51" t="s">
        <v>2</v>
      </c>
      <c r="Q123" s="51" t="s">
        <v>2</v>
      </c>
      <c r="R123" s="51" t="s">
        <v>2</v>
      </c>
      <c r="S123" s="51" t="s">
        <v>2</v>
      </c>
      <c r="T123" s="52" t="s">
        <v>100</v>
      </c>
      <c r="U123" s="53" t="s">
        <v>2</v>
      </c>
      <c r="V123" s="75"/>
      <c r="W123" s="112"/>
      <c r="X123" s="116"/>
      <c r="Y123" s="114"/>
      <c r="Z123" s="133"/>
      <c r="AA123" s="114"/>
      <c r="AB123" s="126"/>
      <c r="AC123" s="122"/>
      <c r="AD123" s="122"/>
      <c r="AE123" s="122"/>
      <c r="AF123" s="124"/>
      <c r="AG123" s="124"/>
      <c r="AH123" s="122"/>
      <c r="AI123" s="122"/>
      <c r="AJ123" s="122"/>
      <c r="AK123" s="122"/>
      <c r="AL123" s="122"/>
      <c r="AM123" s="122"/>
      <c r="AN123" s="122"/>
      <c r="AO123" s="122"/>
      <c r="AP123" s="118"/>
    </row>
    <row r="124" spans="1:42" s="48" customFormat="1" ht="12.75" x14ac:dyDescent="0.25">
      <c r="A124" s="59" t="str">
        <f t="shared" si="9"/>
        <v>0-0</v>
      </c>
      <c r="B124" s="51" t="str">
        <f t="shared" si="10"/>
        <v>0-0</v>
      </c>
      <c r="C124" s="52" t="str">
        <f t="shared" si="11"/>
        <v>0-0</v>
      </c>
      <c r="D124" s="53" t="s">
        <v>2</v>
      </c>
      <c r="E124" s="50" t="s">
        <v>2</v>
      </c>
      <c r="F124" s="128"/>
      <c r="G124" s="54" t="s">
        <v>2</v>
      </c>
      <c r="H124" s="55" t="s">
        <v>2</v>
      </c>
      <c r="I124" s="56" t="s">
        <v>2</v>
      </c>
      <c r="J124" s="57" t="str">
        <f t="shared" si="12"/>
        <v>0-0</v>
      </c>
      <c r="K124" s="58" t="s">
        <v>2</v>
      </c>
      <c r="L124" s="50" t="s">
        <v>2</v>
      </c>
      <c r="M124" s="51" t="s">
        <v>2</v>
      </c>
      <c r="N124" s="51" t="s">
        <v>2</v>
      </c>
      <c r="O124" s="51" t="s">
        <v>2</v>
      </c>
      <c r="P124" s="51" t="s">
        <v>2</v>
      </c>
      <c r="Q124" s="51" t="s">
        <v>2</v>
      </c>
      <c r="R124" s="51" t="s">
        <v>2</v>
      </c>
      <c r="S124" s="51" t="s">
        <v>2</v>
      </c>
      <c r="T124" s="52" t="s">
        <v>100</v>
      </c>
      <c r="U124" s="53" t="s">
        <v>2</v>
      </c>
      <c r="V124" s="75"/>
      <c r="W124" s="112"/>
      <c r="X124" s="116"/>
      <c r="Y124" s="114"/>
      <c r="Z124" s="133"/>
      <c r="AA124" s="114"/>
      <c r="AB124" s="126"/>
      <c r="AC124" s="122"/>
      <c r="AD124" s="122"/>
      <c r="AE124" s="122"/>
      <c r="AF124" s="124"/>
      <c r="AG124" s="124"/>
      <c r="AH124" s="122"/>
      <c r="AI124" s="122"/>
      <c r="AJ124" s="122"/>
      <c r="AK124" s="122"/>
      <c r="AL124" s="122"/>
      <c r="AM124" s="122"/>
      <c r="AN124" s="122"/>
      <c r="AO124" s="122"/>
      <c r="AP124" s="118"/>
    </row>
    <row r="125" spans="1:42" s="48" customFormat="1" ht="12.75" x14ac:dyDescent="0.25">
      <c r="A125" s="59" t="str">
        <f t="shared" si="9"/>
        <v>0-0</v>
      </c>
      <c r="B125" s="51" t="str">
        <f t="shared" si="10"/>
        <v>0-0</v>
      </c>
      <c r="C125" s="52" t="str">
        <f t="shared" si="11"/>
        <v>0-0</v>
      </c>
      <c r="D125" s="53" t="s">
        <v>2</v>
      </c>
      <c r="E125" s="50" t="s">
        <v>2</v>
      </c>
      <c r="F125" s="128"/>
      <c r="G125" s="54" t="s">
        <v>2</v>
      </c>
      <c r="H125" s="55" t="s">
        <v>2</v>
      </c>
      <c r="I125" s="56" t="s">
        <v>2</v>
      </c>
      <c r="J125" s="57" t="str">
        <f t="shared" si="12"/>
        <v>0-0</v>
      </c>
      <c r="K125" s="58" t="s">
        <v>2</v>
      </c>
      <c r="L125" s="50" t="s">
        <v>2</v>
      </c>
      <c r="M125" s="51" t="s">
        <v>2</v>
      </c>
      <c r="N125" s="51" t="s">
        <v>2</v>
      </c>
      <c r="O125" s="51" t="s">
        <v>2</v>
      </c>
      <c r="P125" s="51" t="s">
        <v>2</v>
      </c>
      <c r="Q125" s="51" t="s">
        <v>2</v>
      </c>
      <c r="R125" s="51" t="s">
        <v>2</v>
      </c>
      <c r="S125" s="51" t="s">
        <v>2</v>
      </c>
      <c r="T125" s="52" t="s">
        <v>100</v>
      </c>
      <c r="U125" s="53" t="s">
        <v>2</v>
      </c>
      <c r="V125" s="75"/>
      <c r="W125" s="112"/>
      <c r="X125" s="116"/>
      <c r="Y125" s="114"/>
      <c r="Z125" s="133"/>
      <c r="AA125" s="114"/>
      <c r="AB125" s="126"/>
      <c r="AC125" s="122"/>
      <c r="AD125" s="122"/>
      <c r="AE125" s="122"/>
      <c r="AF125" s="124"/>
      <c r="AG125" s="124"/>
      <c r="AH125" s="122"/>
      <c r="AI125" s="122"/>
      <c r="AJ125" s="122"/>
      <c r="AK125" s="122"/>
      <c r="AL125" s="122"/>
      <c r="AM125" s="122"/>
      <c r="AN125" s="122"/>
      <c r="AO125" s="122"/>
      <c r="AP125" s="118"/>
    </row>
    <row r="126" spans="1:42" s="48" customFormat="1" ht="12.75" x14ac:dyDescent="0.25">
      <c r="A126" s="59" t="str">
        <f t="shared" si="0"/>
        <v>0-0</v>
      </c>
      <c r="B126" s="51" t="str">
        <f t="shared" si="1"/>
        <v>0-0</v>
      </c>
      <c r="C126" s="52" t="str">
        <f t="shared" si="2"/>
        <v>0-0</v>
      </c>
      <c r="D126" s="53" t="s">
        <v>2</v>
      </c>
      <c r="E126" s="50" t="s">
        <v>2</v>
      </c>
      <c r="F126" s="128"/>
      <c r="G126" s="54" t="s">
        <v>2</v>
      </c>
      <c r="H126" s="55" t="s">
        <v>2</v>
      </c>
      <c r="I126" s="56" t="s">
        <v>2</v>
      </c>
      <c r="J126" s="57" t="str">
        <f t="shared" si="3"/>
        <v>0-0</v>
      </c>
      <c r="K126" s="58" t="s">
        <v>2</v>
      </c>
      <c r="L126" s="50" t="s">
        <v>2</v>
      </c>
      <c r="M126" s="51" t="s">
        <v>2</v>
      </c>
      <c r="N126" s="51" t="s">
        <v>2</v>
      </c>
      <c r="O126" s="51" t="s">
        <v>2</v>
      </c>
      <c r="P126" s="51" t="s">
        <v>2</v>
      </c>
      <c r="Q126" s="51" t="s">
        <v>2</v>
      </c>
      <c r="R126" s="51" t="s">
        <v>2</v>
      </c>
      <c r="S126" s="51" t="s">
        <v>2</v>
      </c>
      <c r="T126" s="52" t="s">
        <v>100</v>
      </c>
      <c r="U126" s="53" t="s">
        <v>2</v>
      </c>
      <c r="V126" s="75"/>
      <c r="W126" s="112"/>
      <c r="X126" s="116"/>
      <c r="Y126" s="114"/>
      <c r="Z126" s="133"/>
      <c r="AA126" s="114"/>
      <c r="AB126" s="126"/>
      <c r="AC126" s="122"/>
      <c r="AD126" s="122"/>
      <c r="AE126" s="122"/>
      <c r="AF126" s="124"/>
      <c r="AG126" s="124"/>
      <c r="AH126" s="122"/>
      <c r="AI126" s="122"/>
      <c r="AJ126" s="122"/>
      <c r="AK126" s="122"/>
      <c r="AL126" s="122"/>
      <c r="AM126" s="122"/>
      <c r="AN126" s="122"/>
      <c r="AO126" s="122"/>
      <c r="AP126" s="118"/>
    </row>
    <row r="127" spans="1:42" s="48" customFormat="1" ht="12.75" x14ac:dyDescent="0.25">
      <c r="A127" s="59" t="str">
        <f>VLOOKUP(D127,$A$175:$G$224,2,0)</f>
        <v>0-0</v>
      </c>
      <c r="B127" s="51" t="str">
        <f>VLOOKUP(D127,$A$175:$G$224,4,0)</f>
        <v>0-0</v>
      </c>
      <c r="C127" s="52" t="str">
        <f>VLOOKUP(D127,$A$175:$G$224,5,0)</f>
        <v>0-0</v>
      </c>
      <c r="D127" s="53" t="s">
        <v>2</v>
      </c>
      <c r="E127" s="50" t="s">
        <v>2</v>
      </c>
      <c r="F127" s="128"/>
      <c r="G127" s="54" t="s">
        <v>2</v>
      </c>
      <c r="H127" s="55" t="s">
        <v>2</v>
      </c>
      <c r="I127" s="56" t="s">
        <v>2</v>
      </c>
      <c r="J127" s="57" t="str">
        <f>VLOOKUP(K127,$N$138:$O$155,2,0)</f>
        <v>0-0</v>
      </c>
      <c r="K127" s="58" t="s">
        <v>2</v>
      </c>
      <c r="L127" s="50" t="s">
        <v>2</v>
      </c>
      <c r="M127" s="51" t="s">
        <v>2</v>
      </c>
      <c r="N127" s="51" t="s">
        <v>2</v>
      </c>
      <c r="O127" s="51" t="s">
        <v>2</v>
      </c>
      <c r="P127" s="51" t="s">
        <v>2</v>
      </c>
      <c r="Q127" s="51" t="s">
        <v>2</v>
      </c>
      <c r="R127" s="51" t="s">
        <v>2</v>
      </c>
      <c r="S127" s="51" t="s">
        <v>2</v>
      </c>
      <c r="T127" s="52" t="s">
        <v>100</v>
      </c>
      <c r="U127" s="53" t="s">
        <v>2</v>
      </c>
      <c r="V127" s="75"/>
      <c r="W127" s="112"/>
      <c r="X127" s="116"/>
      <c r="Y127" s="114"/>
      <c r="Z127" s="133"/>
      <c r="AA127" s="114"/>
      <c r="AB127" s="126"/>
      <c r="AC127" s="122"/>
      <c r="AD127" s="122"/>
      <c r="AE127" s="122"/>
      <c r="AF127" s="124"/>
      <c r="AG127" s="124"/>
      <c r="AH127" s="122"/>
      <c r="AI127" s="122"/>
      <c r="AJ127" s="122"/>
      <c r="AK127" s="122"/>
      <c r="AL127" s="122"/>
      <c r="AM127" s="122"/>
      <c r="AN127" s="122"/>
      <c r="AO127" s="122"/>
      <c r="AP127" s="118"/>
    </row>
    <row r="128" spans="1:42" s="48" customFormat="1" ht="12.75" x14ac:dyDescent="0.25">
      <c r="A128" s="59" t="str">
        <f>VLOOKUP(D128,$A$175:$G$224,2,0)</f>
        <v>0-0</v>
      </c>
      <c r="B128" s="51" t="str">
        <f>VLOOKUP(D128,$A$175:$G$224,4,0)</f>
        <v>0-0</v>
      </c>
      <c r="C128" s="52" t="str">
        <f>VLOOKUP(D128,$A$175:$G$224,5,0)</f>
        <v>0-0</v>
      </c>
      <c r="D128" s="53" t="s">
        <v>2</v>
      </c>
      <c r="E128" s="50" t="s">
        <v>2</v>
      </c>
      <c r="F128" s="128"/>
      <c r="G128" s="54" t="s">
        <v>2</v>
      </c>
      <c r="H128" s="55" t="s">
        <v>2</v>
      </c>
      <c r="I128" s="56" t="s">
        <v>2</v>
      </c>
      <c r="J128" s="57" t="str">
        <f>VLOOKUP(K128,$N$138:$O$155,2,0)</f>
        <v>0-0</v>
      </c>
      <c r="K128" s="58" t="s">
        <v>2</v>
      </c>
      <c r="L128" s="50" t="s">
        <v>2</v>
      </c>
      <c r="M128" s="51" t="s">
        <v>2</v>
      </c>
      <c r="N128" s="51" t="s">
        <v>2</v>
      </c>
      <c r="O128" s="51" t="s">
        <v>2</v>
      </c>
      <c r="P128" s="51" t="s">
        <v>2</v>
      </c>
      <c r="Q128" s="51" t="s">
        <v>2</v>
      </c>
      <c r="R128" s="51" t="s">
        <v>2</v>
      </c>
      <c r="S128" s="51" t="s">
        <v>2</v>
      </c>
      <c r="T128" s="52" t="s">
        <v>100</v>
      </c>
      <c r="U128" s="53" t="s">
        <v>2</v>
      </c>
      <c r="V128" s="75"/>
      <c r="W128" s="112"/>
      <c r="X128" s="116"/>
      <c r="Y128" s="114"/>
      <c r="Z128" s="133"/>
      <c r="AA128" s="114"/>
      <c r="AB128" s="126"/>
      <c r="AC128" s="122"/>
      <c r="AD128" s="122"/>
      <c r="AE128" s="122"/>
      <c r="AF128" s="124"/>
      <c r="AG128" s="124"/>
      <c r="AH128" s="122"/>
      <c r="AI128" s="122"/>
      <c r="AJ128" s="122"/>
      <c r="AK128" s="122"/>
      <c r="AL128" s="122"/>
      <c r="AM128" s="122"/>
      <c r="AN128" s="122"/>
      <c r="AO128" s="122"/>
      <c r="AP128" s="118"/>
    </row>
    <row r="129" spans="1:42" s="48" customFormat="1" ht="12.75" x14ac:dyDescent="0.25">
      <c r="A129" s="59" t="str">
        <f t="shared" si="0"/>
        <v>0-0</v>
      </c>
      <c r="B129" s="51" t="str">
        <f t="shared" si="1"/>
        <v>0-0</v>
      </c>
      <c r="C129" s="52" t="str">
        <f t="shared" si="2"/>
        <v>0-0</v>
      </c>
      <c r="D129" s="53" t="s">
        <v>2</v>
      </c>
      <c r="E129" s="50" t="s">
        <v>2</v>
      </c>
      <c r="F129" s="128"/>
      <c r="G129" s="54" t="s">
        <v>2</v>
      </c>
      <c r="H129" s="55" t="s">
        <v>2</v>
      </c>
      <c r="I129" s="56" t="s">
        <v>2</v>
      </c>
      <c r="J129" s="57" t="str">
        <f t="shared" si="3"/>
        <v>0-0</v>
      </c>
      <c r="K129" s="58" t="s">
        <v>2</v>
      </c>
      <c r="L129" s="50" t="s">
        <v>2</v>
      </c>
      <c r="M129" s="51" t="s">
        <v>2</v>
      </c>
      <c r="N129" s="51" t="s">
        <v>2</v>
      </c>
      <c r="O129" s="51" t="s">
        <v>2</v>
      </c>
      <c r="P129" s="51" t="s">
        <v>2</v>
      </c>
      <c r="Q129" s="51" t="s">
        <v>2</v>
      </c>
      <c r="R129" s="51" t="s">
        <v>2</v>
      </c>
      <c r="S129" s="51" t="s">
        <v>2</v>
      </c>
      <c r="T129" s="52" t="s">
        <v>100</v>
      </c>
      <c r="U129" s="53" t="s">
        <v>2</v>
      </c>
      <c r="V129" s="75"/>
      <c r="W129" s="112"/>
      <c r="X129" s="116"/>
      <c r="Y129" s="114"/>
      <c r="Z129" s="133"/>
      <c r="AA129" s="114"/>
      <c r="AB129" s="126"/>
      <c r="AC129" s="122"/>
      <c r="AD129" s="122"/>
      <c r="AE129" s="122"/>
      <c r="AF129" s="124"/>
      <c r="AG129" s="124"/>
      <c r="AH129" s="122"/>
      <c r="AI129" s="122"/>
      <c r="AJ129" s="122"/>
      <c r="AK129" s="122"/>
      <c r="AL129" s="122"/>
      <c r="AM129" s="122"/>
      <c r="AN129" s="122"/>
      <c r="AO129" s="122"/>
      <c r="AP129" s="118"/>
    </row>
    <row r="130" spans="1:42" s="48" customFormat="1" ht="13.5" thickBot="1" x14ac:dyDescent="0.3">
      <c r="A130" s="60" t="str">
        <f t="shared" si="0"/>
        <v>0-0</v>
      </c>
      <c r="B130" s="61" t="str">
        <f t="shared" si="1"/>
        <v>0-0</v>
      </c>
      <c r="C130" s="62" t="str">
        <f t="shared" si="2"/>
        <v>0-0</v>
      </c>
      <c r="D130" s="63" t="s">
        <v>2</v>
      </c>
      <c r="E130" s="69" t="s">
        <v>2</v>
      </c>
      <c r="F130" s="131"/>
      <c r="G130" s="64" t="s">
        <v>2</v>
      </c>
      <c r="H130" s="65" t="s">
        <v>2</v>
      </c>
      <c r="I130" s="66" t="s">
        <v>2</v>
      </c>
      <c r="J130" s="67" t="str">
        <f t="shared" si="3"/>
        <v>0-0</v>
      </c>
      <c r="K130" s="68" t="s">
        <v>2</v>
      </c>
      <c r="L130" s="69" t="s">
        <v>2</v>
      </c>
      <c r="M130" s="61" t="s">
        <v>2</v>
      </c>
      <c r="N130" s="61" t="s">
        <v>2</v>
      </c>
      <c r="O130" s="61" t="s">
        <v>2</v>
      </c>
      <c r="P130" s="61" t="s">
        <v>2</v>
      </c>
      <c r="Q130" s="61" t="s">
        <v>2</v>
      </c>
      <c r="R130" s="61" t="s">
        <v>2</v>
      </c>
      <c r="S130" s="61" t="s">
        <v>2</v>
      </c>
      <c r="T130" s="62" t="s">
        <v>100</v>
      </c>
      <c r="U130" s="63" t="s">
        <v>2</v>
      </c>
      <c r="V130" s="76"/>
      <c r="W130" s="113"/>
      <c r="X130" s="117"/>
      <c r="Y130" s="115"/>
      <c r="Z130" s="134"/>
      <c r="AA130" s="115"/>
      <c r="AB130" s="127"/>
      <c r="AC130" s="123"/>
      <c r="AD130" s="123"/>
      <c r="AE130" s="123"/>
      <c r="AF130" s="125"/>
      <c r="AG130" s="125"/>
      <c r="AH130" s="123"/>
      <c r="AI130" s="123"/>
      <c r="AJ130" s="123"/>
      <c r="AK130" s="123"/>
      <c r="AL130" s="123"/>
      <c r="AM130" s="123"/>
      <c r="AN130" s="123"/>
      <c r="AO130" s="123"/>
      <c r="AP130" s="119"/>
    </row>
    <row r="136" spans="1:42" ht="14.25" customHeight="1" x14ac:dyDescent="0.2">
      <c r="B136" s="7"/>
    </row>
    <row r="137" spans="1:42" ht="15" customHeight="1" x14ac:dyDescent="0.25">
      <c r="B137" s="7" t="s">
        <v>89</v>
      </c>
      <c r="C137" s="8" t="s">
        <v>87</v>
      </c>
      <c r="D137" s="8" t="s">
        <v>88</v>
      </c>
      <c r="E137" s="8"/>
      <c r="H137" s="7" t="s">
        <v>92</v>
      </c>
      <c r="M137" s="9" t="s">
        <v>102</v>
      </c>
      <c r="N137" s="9" t="s">
        <v>103</v>
      </c>
      <c r="O137" s="9" t="s">
        <v>104</v>
      </c>
      <c r="Y137" s="8" t="s">
        <v>439</v>
      </c>
    </row>
    <row r="138" spans="1:42" x14ac:dyDescent="0.2">
      <c r="B138" s="6" t="s">
        <v>2</v>
      </c>
      <c r="C138" s="6" t="s">
        <v>2</v>
      </c>
      <c r="D138" s="6" t="s">
        <v>2</v>
      </c>
      <c r="H138" s="6" t="s">
        <v>2</v>
      </c>
      <c r="M138" s="90" t="str">
        <f>+DEPENDENCIAS!A2</f>
        <v>0-0</v>
      </c>
      <c r="N138" s="90" t="str">
        <f>+DEPENDENCIAS!B2</f>
        <v>0-0</v>
      </c>
      <c r="O138" s="90" t="str">
        <f>+DEPENDENCIAS!C2</f>
        <v>0-0</v>
      </c>
      <c r="Y138" s="6" t="s">
        <v>440</v>
      </c>
    </row>
    <row r="139" spans="1:42" ht="42.75" x14ac:dyDescent="0.2">
      <c r="B139" s="6">
        <v>1</v>
      </c>
      <c r="C139" s="80" t="s">
        <v>331</v>
      </c>
      <c r="D139" s="6">
        <v>2012</v>
      </c>
      <c r="H139" s="6" t="s">
        <v>100</v>
      </c>
      <c r="M139" s="10" t="str">
        <f>+DEPENDENCIAS!A3</f>
        <v>ALCALDIA DE TOCANCIPA</v>
      </c>
      <c r="N139" s="10" t="str">
        <f>+DEPENDENCIAS!B3</f>
        <v>ALCALDE MUNICPAL</v>
      </c>
      <c r="O139" s="10" t="str">
        <f>+DEPENDENCIAS!C3</f>
        <v>CARLOS JULIO ROZO MORENO</v>
      </c>
      <c r="Y139" s="6" t="s">
        <v>441</v>
      </c>
    </row>
    <row r="140" spans="1:42" ht="57" x14ac:dyDescent="0.2">
      <c r="B140" s="6">
        <v>2</v>
      </c>
      <c r="C140" s="80" t="s">
        <v>332</v>
      </c>
      <c r="D140" s="6">
        <v>2013</v>
      </c>
      <c r="H140" s="6" t="s">
        <v>245</v>
      </c>
      <c r="M140" s="10" t="str">
        <f>+DEPENDENCIAS!A4</f>
        <v>OFICINA JURIDICA Y DE CONTRATACION</v>
      </c>
      <c r="N140" s="10" t="str">
        <f>+DEPENDENCIAS!B4</f>
        <v>JEFE OFICINA JURIDICA Y DE CONTRATACION</v>
      </c>
      <c r="O140" s="10" t="str">
        <f>+DEPENDENCIAS!C4</f>
        <v>MARLA PATRICIA BARBOSA PALLARES</v>
      </c>
    </row>
    <row r="141" spans="1:42" ht="42.75" x14ac:dyDescent="0.2">
      <c r="B141" s="6">
        <v>3</v>
      </c>
      <c r="C141" s="80" t="s">
        <v>333</v>
      </c>
      <c r="D141" s="6">
        <v>2014</v>
      </c>
      <c r="H141" s="6" t="s">
        <v>246</v>
      </c>
      <c r="M141" s="10" t="str">
        <f>+DEPENDENCIAS!A5</f>
        <v>OFICINA DE CONTROL INTERNO</v>
      </c>
      <c r="N141" s="10" t="str">
        <f>+DEPENDENCIAS!B5</f>
        <v>JEFE DE CONTROL INTERNO</v>
      </c>
      <c r="O141" s="10" t="str">
        <f>+DEPENDENCIAS!C5</f>
        <v>LILIANA LOPEZ RIVEROS</v>
      </c>
    </row>
    <row r="142" spans="1:42" ht="57" x14ac:dyDescent="0.2">
      <c r="B142" s="6">
        <v>4</v>
      </c>
      <c r="C142" s="80" t="s">
        <v>334</v>
      </c>
      <c r="D142" s="6">
        <v>2015</v>
      </c>
      <c r="M142" s="10" t="str">
        <f>+DEPENDENCIAS!A6</f>
        <v>GERENCIA DE GOBIERNO</v>
      </c>
      <c r="N142" s="11" t="str">
        <f>+DEPENDENCIAS!B6</f>
        <v>GERENTE DE GOBIERNO</v>
      </c>
      <c r="O142" s="10" t="str">
        <f>+DEPENDENCIAS!C6</f>
        <v>ERICK JOHANY GALEANO BASABE</v>
      </c>
    </row>
    <row r="143" spans="1:42" ht="57" x14ac:dyDescent="0.2">
      <c r="B143" s="6">
        <v>5</v>
      </c>
      <c r="C143" s="80" t="s">
        <v>335</v>
      </c>
      <c r="D143" s="6">
        <v>2016</v>
      </c>
      <c r="M143" s="10" t="str">
        <f>+DEPENDENCIAS!A7</f>
        <v>GERENCIA DE DESARROLLO ADMINISTRATIVO</v>
      </c>
      <c r="N143" s="11" t="str">
        <f>+DEPENDENCIAS!B7</f>
        <v>GERENTE DE DESARROLLO ADMINISTRATIVO</v>
      </c>
      <c r="O143" s="10" t="str">
        <f>+DEPENDENCIAS!C7</f>
        <v>AMERICA REYES PENAGOS</v>
      </c>
    </row>
    <row r="144" spans="1:42" ht="42.75" x14ac:dyDescent="0.2">
      <c r="B144" s="6">
        <v>6</v>
      </c>
      <c r="C144" s="80" t="s">
        <v>336</v>
      </c>
      <c r="D144" s="6">
        <v>2017</v>
      </c>
      <c r="M144" s="10" t="str">
        <f>+DEPENDENCIAS!A8</f>
        <v>GERENCIA DE DESARROLLO ECONOMICO</v>
      </c>
      <c r="N144" s="11" t="str">
        <f>+DEPENDENCIAS!B8</f>
        <v>GERENTE DE DESARROLLO ECONOMICO</v>
      </c>
      <c r="O144" s="10" t="str">
        <f>+DEPENDENCIAS!C8</f>
        <v>FRANCISCO RODRIGUEZ SANTOS</v>
      </c>
    </row>
    <row r="145" spans="2:15" ht="42.75" x14ac:dyDescent="0.2">
      <c r="B145" s="6">
        <v>7</v>
      </c>
      <c r="C145" s="80" t="s">
        <v>337</v>
      </c>
      <c r="D145" s="6">
        <v>2018</v>
      </c>
      <c r="M145" s="10" t="str">
        <f>+DEPENDENCIAS!A9</f>
        <v>GERENCIA DE DESARROLLO SOCIAL</v>
      </c>
      <c r="N145" s="11" t="str">
        <f>+DEPENDENCIAS!B9</f>
        <v>GERENTE DE DESDAROLLO SOCIAL</v>
      </c>
      <c r="O145" s="10" t="str">
        <f>+DEPENDENCIAS!C9</f>
        <v>DINA LUZ SANCHEZ ARDILA</v>
      </c>
    </row>
    <row r="146" spans="2:15" ht="42.75" x14ac:dyDescent="0.2">
      <c r="B146" s="6">
        <v>8</v>
      </c>
      <c r="C146" s="80" t="s">
        <v>338</v>
      </c>
      <c r="D146" s="6">
        <v>2019</v>
      </c>
      <c r="M146" s="10" t="str">
        <f>+DEPENDENCIAS!A10</f>
        <v>GERENCIA DE MEDIO AMBIENTE</v>
      </c>
      <c r="N146" s="11" t="str">
        <f>+DEPENDENCIAS!B10</f>
        <v xml:space="preserve">GERENTE DE MEDIO AMBIENTE </v>
      </c>
      <c r="O146" s="10" t="str">
        <f>+DEPENDENCIAS!C10</f>
        <v>JORGE SARMIENTO TELLEZ</v>
      </c>
    </row>
    <row r="147" spans="2:15" ht="57" x14ac:dyDescent="0.2">
      <c r="B147" s="6">
        <v>9</v>
      </c>
      <c r="C147" s="80" t="s">
        <v>339</v>
      </c>
      <c r="D147" s="6">
        <v>2020</v>
      </c>
      <c r="M147" s="10" t="str">
        <f>+DEPENDENCIAS!A11</f>
        <v>GERENCIA DE PLANEACION</v>
      </c>
      <c r="N147" s="11" t="str">
        <f>+DEPENDENCIAS!B11</f>
        <v>SECRETARIA DE PLANEACION</v>
      </c>
      <c r="O147" s="10" t="str">
        <f>+DEPENDENCIAS!C11</f>
        <v>HECTOR ORLANDO RUÍZ PALACIOS</v>
      </c>
    </row>
    <row r="148" spans="2:15" ht="57" x14ac:dyDescent="0.2">
      <c r="B148" s="6">
        <v>10</v>
      </c>
      <c r="C148" s="80" t="s">
        <v>340</v>
      </c>
      <c r="M148" s="10" t="str">
        <f>+DEPENDENCIAS!A12</f>
        <v>GERENCIA DE SALUD</v>
      </c>
      <c r="N148" s="11" t="str">
        <f>+DEPENDENCIAS!B12</f>
        <v>GERENTE DE SALUD</v>
      </c>
      <c r="O148" s="10" t="str">
        <f>+DEPENDENCIAS!C12</f>
        <v>MONICA DEL PILAR MONTERO PEREZ</v>
      </c>
    </row>
    <row r="149" spans="2:15" ht="57" x14ac:dyDescent="0.2">
      <c r="B149" s="6">
        <v>11</v>
      </c>
      <c r="C149" s="80" t="s">
        <v>341</v>
      </c>
      <c r="M149" s="10" t="str">
        <f>+DEPENDENCIAS!A13</f>
        <v>GERENCIA DE EDUCACION</v>
      </c>
      <c r="N149" s="11" t="str">
        <f>+DEPENDENCIAS!B13</f>
        <v>GERENTE DE EDUCACION</v>
      </c>
      <c r="O149" s="10" t="str">
        <f>+DEPENDENCIAS!C13</f>
        <v>CARLOS ENRIQUE DELGADO RUEDA</v>
      </c>
    </row>
    <row r="150" spans="2:15" ht="71.25" x14ac:dyDescent="0.2">
      <c r="B150" s="6">
        <v>12</v>
      </c>
      <c r="C150" s="80" t="s">
        <v>342</v>
      </c>
      <c r="M150" s="10" t="str">
        <f>+DEPENDENCIAS!A14</f>
        <v>GERENCIA DE FOMENTO DE LA INFRAESTRUCTURA</v>
      </c>
      <c r="N150" s="11" t="str">
        <f>+DEPENDENCIAS!B14</f>
        <v>GERENTE DE FOMENTO DE LA INFRAESTRUCTURA</v>
      </c>
      <c r="O150" s="10" t="str">
        <f>+DEPENDENCIAS!C14</f>
        <v>GUILLERMO LEON GUALTEROS ROCHA</v>
      </c>
    </row>
    <row r="151" spans="2:15" ht="57" x14ac:dyDescent="0.2">
      <c r="B151" s="6">
        <v>13</v>
      </c>
      <c r="M151" s="10" t="str">
        <f>+DEPENDENCIAS!A15</f>
        <v>GERENCIA FINANCIERA</v>
      </c>
      <c r="N151" s="11" t="str">
        <f>+DEPENDENCIAS!B15</f>
        <v>GERENTE FINANCIERA</v>
      </c>
      <c r="O151" s="10" t="str">
        <f>+DEPENDENCIAS!C15</f>
        <v>MARIA CAROLINA MENDEZ TELLEZ</v>
      </c>
    </row>
    <row r="152" spans="2:15" ht="42.75" x14ac:dyDescent="0.2">
      <c r="B152" s="6">
        <v>14</v>
      </c>
      <c r="M152" s="10" t="str">
        <f>+DEPENDENCIAS!A16</f>
        <v>GERENCIA DE CULTURA Y TURISMO</v>
      </c>
      <c r="N152" s="11" t="str">
        <f>+DEPENDENCIAS!B16</f>
        <v>GERENTE DE CULTURA Y TURISMO</v>
      </c>
      <c r="O152" s="10" t="str">
        <f>+DEPENDENCIAS!C16</f>
        <v>GERMAN HERNANDEZ CASTRO</v>
      </c>
    </row>
    <row r="153" spans="2:15" ht="57" x14ac:dyDescent="0.2">
      <c r="B153" s="6">
        <v>15</v>
      </c>
      <c r="M153" s="10" t="str">
        <f>+DEPENDENCIAS!A17</f>
        <v>OFICINA DE PRENSA Y COMUNICACIONES</v>
      </c>
      <c r="N153" s="11" t="str">
        <f>+DEPENDENCIAS!B17</f>
        <v>JEFE OFICINA DE PRENSA</v>
      </c>
      <c r="O153" s="10" t="str">
        <f>+DEPENDENCIAS!C17</f>
        <v>MARCELA JAUREGUI CONTRERAS</v>
      </c>
    </row>
    <row r="154" spans="2:15" ht="71.25" x14ac:dyDescent="0.2">
      <c r="B154" s="6">
        <v>16</v>
      </c>
      <c r="M154" s="11" t="str">
        <f>+DEPENDENCIAS!A18</f>
        <v>INSTITUTO MUNICIPAL DE RECREACION Y DEPORTE DE TOCANCIPA</v>
      </c>
      <c r="N154" s="10" t="str">
        <f>+DEPENDENCIAS!B18</f>
        <v>DIRECTOR EJECUTIVO INSTITUTO DE RECREACION Y DEPORTE</v>
      </c>
      <c r="O154" s="10" t="str">
        <f>+DEPENDENCIAS!C18</f>
        <v>EDWIN ALFONSO VARGAS FORERO</v>
      </c>
    </row>
    <row r="155" spans="2:15" ht="57" x14ac:dyDescent="0.2">
      <c r="B155" s="6">
        <v>17</v>
      </c>
      <c r="M155" s="11" t="str">
        <f>+DEPENDENCIAS!A19</f>
        <v>EMPRESA DE SERVICIOS PUBLICOS DE TOCANCIPA</v>
      </c>
      <c r="N155" s="10" t="str">
        <f>+DEPENDENCIAS!B19</f>
        <v>GERENTE EMPRESA DE SERVICIOS PUBLICOS</v>
      </c>
      <c r="O155" s="10" t="str">
        <f>+DEPENDENCIAS!C19</f>
        <v>JORGE ANDRES PORRAS VARGAS</v>
      </c>
    </row>
    <row r="156" spans="2:15" x14ac:dyDescent="0.2">
      <c r="B156" s="6">
        <v>18</v>
      </c>
      <c r="M156" s="90" t="str">
        <f>+DEPENDENCIAS!A20</f>
        <v>GERENCIA DE DESARROLLO ECONOMICO</v>
      </c>
      <c r="N156" s="90" t="str">
        <f>+DEPENDENCIAS!B20</f>
        <v>GERENTE DE DESARROLLO ECONOMICO (E)</v>
      </c>
      <c r="O156" s="90" t="str">
        <f>+DEPENDENCIAS!C20</f>
        <v xml:space="preserve">AMERICA REYES PENAGOS - GERENTE (E) </v>
      </c>
    </row>
    <row r="157" spans="2:15" x14ac:dyDescent="0.2">
      <c r="B157" s="6">
        <v>19</v>
      </c>
      <c r="M157" s="90">
        <f>+DEPENDENCIAS!A21</f>
        <v>0</v>
      </c>
      <c r="N157" s="90">
        <f>+DEPENDENCIAS!B21</f>
        <v>0</v>
      </c>
      <c r="O157" s="90">
        <f>+DEPENDENCIAS!C21</f>
        <v>0</v>
      </c>
    </row>
    <row r="158" spans="2:15" x14ac:dyDescent="0.2">
      <c r="B158" s="6">
        <v>20</v>
      </c>
      <c r="M158" s="90">
        <f>+DEPENDENCIAS!A22</f>
        <v>0</v>
      </c>
      <c r="N158" s="90">
        <f>+DEPENDENCIAS!B22</f>
        <v>0</v>
      </c>
      <c r="O158" s="90">
        <f>+DEPENDENCIAS!C22</f>
        <v>0</v>
      </c>
    </row>
    <row r="159" spans="2:15" x14ac:dyDescent="0.2">
      <c r="B159" s="6">
        <v>21</v>
      </c>
      <c r="M159" s="90">
        <f>+DEPENDENCIAS!A23</f>
        <v>0</v>
      </c>
      <c r="N159" s="90">
        <f>+DEPENDENCIAS!B23</f>
        <v>0</v>
      </c>
      <c r="O159" s="90">
        <f>+DEPENDENCIAS!C23</f>
        <v>0</v>
      </c>
    </row>
    <row r="160" spans="2:15" x14ac:dyDescent="0.2">
      <c r="B160" s="6">
        <v>22</v>
      </c>
      <c r="M160" s="90">
        <f>+DEPENDENCIAS!A24</f>
        <v>0</v>
      </c>
      <c r="N160" s="90">
        <f>+DEPENDENCIAS!B24</f>
        <v>0</v>
      </c>
      <c r="O160" s="90">
        <f>+DEPENDENCIAS!C24</f>
        <v>0</v>
      </c>
    </row>
    <row r="161" spans="1:15" x14ac:dyDescent="0.2">
      <c r="B161" s="6">
        <v>23</v>
      </c>
      <c r="M161" s="90">
        <f>+DEPENDENCIAS!A25</f>
        <v>0</v>
      </c>
      <c r="N161" s="90">
        <f>+DEPENDENCIAS!B25</f>
        <v>0</v>
      </c>
      <c r="O161" s="90">
        <f>+DEPENDENCIAS!C25</f>
        <v>0</v>
      </c>
    </row>
    <row r="162" spans="1:15" x14ac:dyDescent="0.2">
      <c r="B162" s="6">
        <v>24</v>
      </c>
      <c r="M162" s="90">
        <f>+DEPENDENCIAS!A26</f>
        <v>0</v>
      </c>
      <c r="N162" s="90">
        <f>+DEPENDENCIAS!B26</f>
        <v>0</v>
      </c>
      <c r="O162" s="90">
        <f>+DEPENDENCIAS!C26</f>
        <v>0</v>
      </c>
    </row>
    <row r="163" spans="1:15" x14ac:dyDescent="0.2">
      <c r="B163" s="6">
        <v>25</v>
      </c>
      <c r="M163" s="90">
        <f>+DEPENDENCIAS!A27</f>
        <v>0</v>
      </c>
      <c r="N163" s="90">
        <f>+DEPENDENCIAS!B27</f>
        <v>0</v>
      </c>
      <c r="O163" s="90">
        <f>+DEPENDENCIAS!C27</f>
        <v>0</v>
      </c>
    </row>
    <row r="164" spans="1:15" x14ac:dyDescent="0.2">
      <c r="B164" s="6">
        <v>26</v>
      </c>
      <c r="M164" s="90">
        <f>+DEPENDENCIAS!A28</f>
        <v>0</v>
      </c>
      <c r="N164" s="90">
        <f>+DEPENDENCIAS!B28</f>
        <v>0</v>
      </c>
      <c r="O164" s="90">
        <f>+DEPENDENCIAS!C28</f>
        <v>0</v>
      </c>
    </row>
    <row r="165" spans="1:15" x14ac:dyDescent="0.2">
      <c r="B165" s="6">
        <v>27</v>
      </c>
      <c r="M165" s="90">
        <f>+DEPENDENCIAS!A29</f>
        <v>0</v>
      </c>
      <c r="N165" s="90">
        <f>+DEPENDENCIAS!B29</f>
        <v>0</v>
      </c>
      <c r="O165" s="90">
        <f>+DEPENDENCIAS!C29</f>
        <v>0</v>
      </c>
    </row>
    <row r="166" spans="1:15" x14ac:dyDescent="0.2">
      <c r="B166" s="6">
        <v>28</v>
      </c>
      <c r="M166" s="90">
        <f>+DEPENDENCIAS!A30</f>
        <v>0</v>
      </c>
      <c r="N166" s="90">
        <f>+DEPENDENCIAS!B30</f>
        <v>0</v>
      </c>
      <c r="O166" s="90">
        <f>+DEPENDENCIAS!C30</f>
        <v>0</v>
      </c>
    </row>
    <row r="167" spans="1:15" x14ac:dyDescent="0.2">
      <c r="B167" s="6">
        <v>29</v>
      </c>
      <c r="M167" s="90">
        <f>+DEPENDENCIAS!A31</f>
        <v>0</v>
      </c>
      <c r="N167" s="90">
        <f>+DEPENDENCIAS!B31</f>
        <v>0</v>
      </c>
      <c r="O167" s="90">
        <f>+DEPENDENCIAS!C31</f>
        <v>0</v>
      </c>
    </row>
    <row r="168" spans="1:15" x14ac:dyDescent="0.2">
      <c r="B168" s="6">
        <v>30</v>
      </c>
      <c r="M168" s="90">
        <f>+DEPENDENCIAS!A32</f>
        <v>0</v>
      </c>
      <c r="N168" s="90">
        <f>+DEPENDENCIAS!B32</f>
        <v>0</v>
      </c>
      <c r="O168" s="90">
        <f>+DEPENDENCIAS!C32</f>
        <v>0</v>
      </c>
    </row>
    <row r="169" spans="1:15" x14ac:dyDescent="0.2">
      <c r="B169" s="6">
        <v>31</v>
      </c>
      <c r="M169" s="90">
        <f>+DEPENDENCIAS!A33</f>
        <v>0</v>
      </c>
      <c r="N169" s="90">
        <f>+DEPENDENCIAS!B33</f>
        <v>0</v>
      </c>
      <c r="O169" s="90">
        <f>+DEPENDENCIAS!C33</f>
        <v>0</v>
      </c>
    </row>
    <row r="170" spans="1:15" x14ac:dyDescent="0.2">
      <c r="M170" s="90">
        <f>+DEPENDENCIAS!A34</f>
        <v>0</v>
      </c>
      <c r="N170" s="90">
        <f>+DEPENDENCIAS!B34</f>
        <v>0</v>
      </c>
      <c r="O170" s="90">
        <f>+DEPENDENCIAS!C34</f>
        <v>0</v>
      </c>
    </row>
    <row r="171" spans="1:15" x14ac:dyDescent="0.2">
      <c r="M171" s="90">
        <f>+DEPENDENCIAS!A35</f>
        <v>0</v>
      </c>
      <c r="N171" s="90">
        <f>+DEPENDENCIAS!B35</f>
        <v>0</v>
      </c>
      <c r="O171" s="90">
        <f>+DEPENDENCIAS!C35</f>
        <v>0</v>
      </c>
    </row>
    <row r="172" spans="1:15" x14ac:dyDescent="0.2">
      <c r="M172" s="90">
        <f>+DEPENDENCIAS!A36</f>
        <v>0</v>
      </c>
      <c r="N172" s="90">
        <f>+DEPENDENCIAS!B36</f>
        <v>0</v>
      </c>
      <c r="O172" s="90">
        <f>+DEPENDENCIAS!C36</f>
        <v>0</v>
      </c>
    </row>
    <row r="173" spans="1:15" ht="16.5" thickBot="1" x14ac:dyDescent="0.25">
      <c r="B173" s="4"/>
      <c r="C173" s="5"/>
      <c r="D173" s="3"/>
      <c r="E173" s="3"/>
      <c r="F173" s="132"/>
      <c r="G173" s="1"/>
      <c r="M173" s="90">
        <f>+DEPENDENCIAS!A37</f>
        <v>0</v>
      </c>
      <c r="N173" s="90">
        <f>+DEPENDENCIAS!B37</f>
        <v>0</v>
      </c>
      <c r="O173" s="90">
        <f>+DEPENDENCIAS!C37</f>
        <v>0</v>
      </c>
    </row>
    <row r="174" spans="1:15" ht="64.5" thickTop="1" thickBot="1" x14ac:dyDescent="0.3">
      <c r="A174" s="16" t="s">
        <v>237</v>
      </c>
      <c r="B174" s="12" t="s">
        <v>235</v>
      </c>
      <c r="C174" s="13" t="s">
        <v>155</v>
      </c>
      <c r="D174" s="14" t="s">
        <v>236</v>
      </c>
      <c r="E174" s="15" t="s">
        <v>156</v>
      </c>
      <c r="G174" s="16" t="s">
        <v>237</v>
      </c>
      <c r="H174" s="79" t="s">
        <v>269</v>
      </c>
      <c r="M174" s="90">
        <f>+DEPENDENCIAS!A38</f>
        <v>0</v>
      </c>
      <c r="N174" s="90">
        <f>+DEPENDENCIAS!B38</f>
        <v>0</v>
      </c>
      <c r="O174" s="90">
        <f>+DEPENDENCIAS!C38</f>
        <v>0</v>
      </c>
    </row>
    <row r="175" spans="1:15" ht="17.25" thickTop="1" thickBot="1" x14ac:dyDescent="0.3">
      <c r="A175" s="47" t="s">
        <v>2</v>
      </c>
      <c r="B175" s="44" t="s">
        <v>2</v>
      </c>
      <c r="C175" s="45" t="s">
        <v>2</v>
      </c>
      <c r="D175" s="2" t="s">
        <v>2</v>
      </c>
      <c r="E175" s="46" t="s">
        <v>2</v>
      </c>
      <c r="G175" s="47" t="s">
        <v>2</v>
      </c>
      <c r="H175" s="77" t="s">
        <v>2</v>
      </c>
      <c r="M175" s="90">
        <f>+DEPENDENCIAS!A39</f>
        <v>0</v>
      </c>
      <c r="N175" s="90">
        <f>+DEPENDENCIAS!B39</f>
        <v>0</v>
      </c>
      <c r="O175" s="90">
        <f>+DEPENDENCIAS!C39</f>
        <v>0</v>
      </c>
    </row>
    <row r="176" spans="1:15" ht="135.75" thickTop="1" x14ac:dyDescent="0.25">
      <c r="A176" s="20" t="s">
        <v>4</v>
      </c>
      <c r="B176" s="17" t="s">
        <v>168</v>
      </c>
      <c r="C176" s="18" t="s">
        <v>157</v>
      </c>
      <c r="D176" s="42" t="s">
        <v>188</v>
      </c>
      <c r="E176" s="19" t="s">
        <v>3</v>
      </c>
      <c r="G176" s="20" t="s">
        <v>4</v>
      </c>
      <c r="H176" s="77" t="s">
        <v>270</v>
      </c>
      <c r="M176" s="90">
        <f>+DEPENDENCIAS!A40</f>
        <v>0</v>
      </c>
      <c r="N176" s="90">
        <f>+DEPENDENCIAS!B40</f>
        <v>0</v>
      </c>
      <c r="O176" s="90">
        <f>+DEPENDENCIAS!C40</f>
        <v>0</v>
      </c>
    </row>
    <row r="177" spans="1:15" ht="150" x14ac:dyDescent="0.25">
      <c r="A177" s="24" t="s">
        <v>6</v>
      </c>
      <c r="B177" s="21" t="s">
        <v>169</v>
      </c>
      <c r="C177" s="22" t="s">
        <v>157</v>
      </c>
      <c r="D177" s="43" t="s">
        <v>189</v>
      </c>
      <c r="E177" s="23" t="s">
        <v>3</v>
      </c>
      <c r="G177" s="24" t="s">
        <v>6</v>
      </c>
      <c r="H177" s="77" t="s">
        <v>271</v>
      </c>
      <c r="M177" s="90">
        <f>+DEPENDENCIAS!A41</f>
        <v>0</v>
      </c>
      <c r="N177" s="90">
        <f>+DEPENDENCIAS!B41</f>
        <v>0</v>
      </c>
      <c r="O177" s="90">
        <f>+DEPENDENCIAS!C41</f>
        <v>0</v>
      </c>
    </row>
    <row r="178" spans="1:15" ht="195" x14ac:dyDescent="0.25">
      <c r="A178" s="28" t="s">
        <v>8</v>
      </c>
      <c r="B178" s="21" t="s">
        <v>169</v>
      </c>
      <c r="C178" s="22" t="s">
        <v>157</v>
      </c>
      <c r="D178" s="42" t="s">
        <v>190</v>
      </c>
      <c r="E178" s="27" t="s">
        <v>5</v>
      </c>
      <c r="G178" s="28" t="s">
        <v>8</v>
      </c>
      <c r="H178" s="77" t="s">
        <v>272</v>
      </c>
      <c r="M178" s="90">
        <f>+DEPENDENCIAS!A42</f>
        <v>0</v>
      </c>
      <c r="N178" s="90">
        <f>+DEPENDENCIAS!B42</f>
        <v>0</v>
      </c>
      <c r="O178" s="90">
        <f>+DEPENDENCIAS!C42</f>
        <v>0</v>
      </c>
    </row>
    <row r="179" spans="1:15" ht="150" x14ac:dyDescent="0.25">
      <c r="A179" s="28" t="s">
        <v>10</v>
      </c>
      <c r="B179" s="21" t="s">
        <v>169</v>
      </c>
      <c r="C179" s="22" t="s">
        <v>157</v>
      </c>
      <c r="D179" s="42" t="s">
        <v>191</v>
      </c>
      <c r="E179" s="30" t="s">
        <v>7</v>
      </c>
      <c r="G179" s="28" t="s">
        <v>10</v>
      </c>
      <c r="H179" s="77" t="s">
        <v>273</v>
      </c>
      <c r="M179" s="90">
        <f>+DEPENDENCIAS!A43</f>
        <v>0</v>
      </c>
      <c r="N179" s="90">
        <f>+DEPENDENCIAS!B43</f>
        <v>0</v>
      </c>
      <c r="O179" s="90">
        <f>+DEPENDENCIAS!C43</f>
        <v>0</v>
      </c>
    </row>
    <row r="180" spans="1:15" ht="165" x14ac:dyDescent="0.25">
      <c r="A180" s="24" t="s">
        <v>12</v>
      </c>
      <c r="B180" s="21" t="s">
        <v>169</v>
      </c>
      <c r="C180" s="22" t="s">
        <v>157</v>
      </c>
      <c r="D180" s="43" t="s">
        <v>192</v>
      </c>
      <c r="E180" s="23" t="s">
        <v>7</v>
      </c>
      <c r="G180" s="24" t="s">
        <v>12</v>
      </c>
      <c r="H180" s="77" t="s">
        <v>274</v>
      </c>
      <c r="M180" s="90" t="str">
        <f>+DEPENDENCIAS!A44</f>
        <v>ND</v>
      </c>
      <c r="N180" s="90" t="str">
        <f>+DEPENDENCIAS!B44</f>
        <v>ND</v>
      </c>
      <c r="O180" s="90" t="str">
        <f>+DEPENDENCIAS!C44</f>
        <v>ND</v>
      </c>
    </row>
    <row r="181" spans="1:15" ht="90" x14ac:dyDescent="0.25">
      <c r="A181" s="24" t="s">
        <v>14</v>
      </c>
      <c r="B181" s="21" t="s">
        <v>169</v>
      </c>
      <c r="C181" s="22" t="s">
        <v>157</v>
      </c>
      <c r="D181" s="43" t="s">
        <v>192</v>
      </c>
      <c r="E181" s="23" t="s">
        <v>7</v>
      </c>
      <c r="G181" s="24" t="s">
        <v>14</v>
      </c>
      <c r="H181" s="77" t="s">
        <v>275</v>
      </c>
    </row>
    <row r="182" spans="1:15" ht="105" x14ac:dyDescent="0.25">
      <c r="A182" s="28" t="s">
        <v>15</v>
      </c>
      <c r="B182" s="21" t="s">
        <v>169</v>
      </c>
      <c r="C182" s="22" t="s">
        <v>157</v>
      </c>
      <c r="D182" s="42" t="s">
        <v>193</v>
      </c>
      <c r="E182" s="27" t="s">
        <v>9</v>
      </c>
      <c r="G182" s="28" t="s">
        <v>15</v>
      </c>
      <c r="H182" s="77" t="s">
        <v>276</v>
      </c>
    </row>
    <row r="183" spans="1:15" ht="90.75" thickBot="1" x14ac:dyDescent="0.3">
      <c r="A183" s="28" t="s">
        <v>17</v>
      </c>
      <c r="B183" s="21" t="s">
        <v>169</v>
      </c>
      <c r="C183" s="22" t="s">
        <v>157</v>
      </c>
      <c r="D183" s="42" t="s">
        <v>194</v>
      </c>
      <c r="E183" s="30" t="s">
        <v>11</v>
      </c>
      <c r="G183" s="28" t="s">
        <v>17</v>
      </c>
      <c r="H183" s="77" t="s">
        <v>277</v>
      </c>
    </row>
    <row r="184" spans="1:15" ht="135" x14ac:dyDescent="0.25">
      <c r="A184" s="35" t="s">
        <v>19</v>
      </c>
      <c r="B184" s="29" t="s">
        <v>170</v>
      </c>
      <c r="C184" s="31" t="s">
        <v>158</v>
      </c>
      <c r="D184" s="42" t="s">
        <v>195</v>
      </c>
      <c r="E184" s="34" t="s">
        <v>13</v>
      </c>
      <c r="G184" s="35" t="s">
        <v>19</v>
      </c>
      <c r="H184" s="77" t="s">
        <v>278</v>
      </c>
    </row>
    <row r="185" spans="1:15" ht="90" x14ac:dyDescent="0.25">
      <c r="A185" s="28" t="s">
        <v>21</v>
      </c>
      <c r="B185" s="21" t="s">
        <v>171</v>
      </c>
      <c r="C185" s="22" t="s">
        <v>158</v>
      </c>
      <c r="D185" s="42" t="s">
        <v>196</v>
      </c>
      <c r="E185" s="27">
        <v>0</v>
      </c>
      <c r="G185" s="28" t="s">
        <v>21</v>
      </c>
      <c r="H185" s="77" t="s">
        <v>279</v>
      </c>
    </row>
    <row r="186" spans="1:15" ht="135" x14ac:dyDescent="0.25">
      <c r="A186" s="28" t="s">
        <v>23</v>
      </c>
      <c r="B186" s="21" t="s">
        <v>171</v>
      </c>
      <c r="C186" s="22" t="s">
        <v>158</v>
      </c>
      <c r="D186" s="42" t="s">
        <v>197</v>
      </c>
      <c r="E186" s="30" t="s">
        <v>16</v>
      </c>
      <c r="G186" s="28" t="s">
        <v>23</v>
      </c>
      <c r="H186" s="77" t="s">
        <v>280</v>
      </c>
    </row>
    <row r="187" spans="1:15" ht="150.75" thickBot="1" x14ac:dyDescent="0.3">
      <c r="A187" s="24" t="s">
        <v>25</v>
      </c>
      <c r="B187" s="21" t="s">
        <v>171</v>
      </c>
      <c r="C187" s="22" t="s">
        <v>158</v>
      </c>
      <c r="D187" s="43" t="s">
        <v>198</v>
      </c>
      <c r="E187" s="23" t="s">
        <v>159</v>
      </c>
      <c r="G187" s="24" t="s">
        <v>25</v>
      </c>
      <c r="H187" s="77" t="s">
        <v>281</v>
      </c>
    </row>
    <row r="188" spans="1:15" ht="135" x14ac:dyDescent="0.25">
      <c r="A188" s="32" t="s">
        <v>27</v>
      </c>
      <c r="B188" s="33" t="s">
        <v>172</v>
      </c>
      <c r="C188" s="36" t="s">
        <v>160</v>
      </c>
      <c r="D188" s="42" t="s">
        <v>199</v>
      </c>
      <c r="E188" s="34" t="s">
        <v>18</v>
      </c>
      <c r="G188" s="32" t="s">
        <v>27</v>
      </c>
      <c r="H188" s="77" t="s">
        <v>282</v>
      </c>
    </row>
    <row r="189" spans="1:15" ht="135" x14ac:dyDescent="0.25">
      <c r="A189" s="37" t="s">
        <v>29</v>
      </c>
      <c r="B189" s="21" t="s">
        <v>173</v>
      </c>
      <c r="C189" s="22" t="s">
        <v>160</v>
      </c>
      <c r="D189" s="43" t="s">
        <v>200</v>
      </c>
      <c r="E189" s="25" t="s">
        <v>18</v>
      </c>
      <c r="G189" s="37" t="s">
        <v>29</v>
      </c>
      <c r="H189" s="77" t="s">
        <v>283</v>
      </c>
    </row>
    <row r="190" spans="1:15" ht="150" x14ac:dyDescent="0.25">
      <c r="A190" s="28" t="s">
        <v>31</v>
      </c>
      <c r="B190" s="21" t="s">
        <v>173</v>
      </c>
      <c r="C190" s="22" t="s">
        <v>160</v>
      </c>
      <c r="D190" s="42" t="s">
        <v>201</v>
      </c>
      <c r="E190" s="27" t="s">
        <v>20</v>
      </c>
      <c r="G190" s="28" t="s">
        <v>31</v>
      </c>
      <c r="H190" s="77" t="s">
        <v>284</v>
      </c>
    </row>
    <row r="191" spans="1:15" ht="120.75" thickBot="1" x14ac:dyDescent="0.3">
      <c r="A191" s="28" t="s">
        <v>33</v>
      </c>
      <c r="B191" s="21" t="s">
        <v>173</v>
      </c>
      <c r="C191" s="22" t="s">
        <v>160</v>
      </c>
      <c r="D191" s="42" t="s">
        <v>202</v>
      </c>
      <c r="E191" s="30" t="s">
        <v>22</v>
      </c>
      <c r="G191" s="28" t="s">
        <v>33</v>
      </c>
      <c r="H191" s="77" t="s">
        <v>285</v>
      </c>
    </row>
    <row r="192" spans="1:15" ht="270" x14ac:dyDescent="0.25">
      <c r="A192" s="35" t="s">
        <v>35</v>
      </c>
      <c r="B192" s="29" t="s">
        <v>174</v>
      </c>
      <c r="C192" s="31" t="s">
        <v>161</v>
      </c>
      <c r="D192" s="42" t="s">
        <v>203</v>
      </c>
      <c r="E192" s="34" t="s">
        <v>24</v>
      </c>
      <c r="G192" s="35" t="s">
        <v>35</v>
      </c>
      <c r="H192" s="77" t="s">
        <v>286</v>
      </c>
    </row>
    <row r="193" spans="1:8" ht="90" x14ac:dyDescent="0.25">
      <c r="A193" s="28" t="s">
        <v>37</v>
      </c>
      <c r="B193" s="21" t="s">
        <v>175</v>
      </c>
      <c r="C193" s="22" t="s">
        <v>161</v>
      </c>
      <c r="D193" s="42" t="s">
        <v>204</v>
      </c>
      <c r="E193" s="27" t="s">
        <v>26</v>
      </c>
      <c r="G193" s="28" t="s">
        <v>37</v>
      </c>
      <c r="H193" s="77" t="s">
        <v>287</v>
      </c>
    </row>
    <row r="194" spans="1:8" ht="105.75" thickBot="1" x14ac:dyDescent="0.3">
      <c r="A194" s="26" t="s">
        <v>39</v>
      </c>
      <c r="B194" s="21" t="s">
        <v>175</v>
      </c>
      <c r="C194" s="22" t="s">
        <v>161</v>
      </c>
      <c r="D194" s="42" t="s">
        <v>205</v>
      </c>
      <c r="E194" s="30" t="s">
        <v>28</v>
      </c>
      <c r="G194" s="26" t="s">
        <v>39</v>
      </c>
      <c r="H194" s="77" t="s">
        <v>288</v>
      </c>
    </row>
    <row r="195" spans="1:8" ht="120" x14ac:dyDescent="0.25">
      <c r="A195" s="35" t="s">
        <v>41</v>
      </c>
      <c r="B195" s="29" t="s">
        <v>176</v>
      </c>
      <c r="C195" s="31" t="s">
        <v>162</v>
      </c>
      <c r="D195" s="42" t="s">
        <v>206</v>
      </c>
      <c r="E195" s="34" t="s">
        <v>30</v>
      </c>
      <c r="G195" s="35" t="s">
        <v>41</v>
      </c>
      <c r="H195" s="77" t="s">
        <v>289</v>
      </c>
    </row>
    <row r="196" spans="1:8" ht="195.75" thickBot="1" x14ac:dyDescent="0.3">
      <c r="A196" s="28" t="s">
        <v>43</v>
      </c>
      <c r="B196" s="21" t="s">
        <v>177</v>
      </c>
      <c r="C196" s="22" t="s">
        <v>162</v>
      </c>
      <c r="D196" s="42" t="s">
        <v>207</v>
      </c>
      <c r="E196" s="30" t="s">
        <v>32</v>
      </c>
      <c r="G196" s="28" t="s">
        <v>43</v>
      </c>
      <c r="H196" s="77" t="s">
        <v>290</v>
      </c>
    </row>
    <row r="197" spans="1:8" ht="90.75" thickTop="1" x14ac:dyDescent="0.25">
      <c r="A197" s="20" t="s">
        <v>44</v>
      </c>
      <c r="B197" s="17" t="s">
        <v>178</v>
      </c>
      <c r="C197" s="18" t="s">
        <v>163</v>
      </c>
      <c r="D197" s="42" t="s">
        <v>208</v>
      </c>
      <c r="E197" s="19" t="s">
        <v>34</v>
      </c>
      <c r="G197" s="20" t="s">
        <v>44</v>
      </c>
      <c r="H197" s="77" t="s">
        <v>291</v>
      </c>
    </row>
    <row r="198" spans="1:8" ht="120" x14ac:dyDescent="0.25">
      <c r="A198" s="24" t="s">
        <v>46</v>
      </c>
      <c r="B198" s="21" t="s">
        <v>179</v>
      </c>
      <c r="C198" s="22" t="s">
        <v>163</v>
      </c>
      <c r="D198" s="43" t="s">
        <v>209</v>
      </c>
      <c r="E198" s="23" t="s">
        <v>34</v>
      </c>
      <c r="G198" s="24" t="s">
        <v>46</v>
      </c>
      <c r="H198" s="77" t="s">
        <v>292</v>
      </c>
    </row>
    <row r="199" spans="1:8" ht="120" x14ac:dyDescent="0.25">
      <c r="A199" s="28" t="s">
        <v>48</v>
      </c>
      <c r="B199" s="21" t="s">
        <v>179</v>
      </c>
      <c r="C199" s="22" t="s">
        <v>163</v>
      </c>
      <c r="D199" s="42" t="s">
        <v>210</v>
      </c>
      <c r="E199" s="27" t="s">
        <v>36</v>
      </c>
      <c r="G199" s="28" t="s">
        <v>48</v>
      </c>
      <c r="H199" s="77" t="s">
        <v>293</v>
      </c>
    </row>
    <row r="200" spans="1:8" ht="204.75" x14ac:dyDescent="0.25">
      <c r="A200" s="26" t="s">
        <v>50</v>
      </c>
      <c r="B200" s="21" t="s">
        <v>179</v>
      </c>
      <c r="C200" s="22" t="s">
        <v>163</v>
      </c>
      <c r="D200" s="42" t="s">
        <v>211</v>
      </c>
      <c r="E200" s="27" t="s">
        <v>38</v>
      </c>
      <c r="G200" s="26" t="s">
        <v>50</v>
      </c>
      <c r="H200" s="77" t="s">
        <v>294</v>
      </c>
    </row>
    <row r="201" spans="1:8" ht="120" x14ac:dyDescent="0.25">
      <c r="A201" s="28" t="s">
        <v>52</v>
      </c>
      <c r="B201" s="21" t="s">
        <v>179</v>
      </c>
      <c r="C201" s="22" t="s">
        <v>163</v>
      </c>
      <c r="D201" s="42" t="s">
        <v>212</v>
      </c>
      <c r="E201" s="27" t="s">
        <v>40</v>
      </c>
      <c r="G201" s="28" t="s">
        <v>52</v>
      </c>
      <c r="H201" s="77" t="s">
        <v>295</v>
      </c>
    </row>
    <row r="202" spans="1:8" ht="255.75" thickBot="1" x14ac:dyDescent="0.3">
      <c r="A202" s="28" t="s">
        <v>54</v>
      </c>
      <c r="B202" s="21" t="s">
        <v>179</v>
      </c>
      <c r="C202" s="22" t="s">
        <v>163</v>
      </c>
      <c r="D202" s="42" t="s">
        <v>213</v>
      </c>
      <c r="E202" s="30" t="s">
        <v>42</v>
      </c>
      <c r="G202" s="28" t="s">
        <v>54</v>
      </c>
      <c r="H202" s="77" t="s">
        <v>296</v>
      </c>
    </row>
    <row r="203" spans="1:8" ht="120.75" thickTop="1" x14ac:dyDescent="0.25">
      <c r="A203" s="20" t="s">
        <v>56</v>
      </c>
      <c r="B203" s="17" t="s">
        <v>180</v>
      </c>
      <c r="C203" s="18" t="s">
        <v>164</v>
      </c>
      <c r="D203" s="42" t="s">
        <v>214</v>
      </c>
      <c r="E203" s="19">
        <v>0</v>
      </c>
      <c r="G203" s="20" t="s">
        <v>56</v>
      </c>
      <c r="H203" s="77" t="s">
        <v>297</v>
      </c>
    </row>
    <row r="204" spans="1:8" ht="135" x14ac:dyDescent="0.25">
      <c r="A204" s="28" t="s">
        <v>58</v>
      </c>
      <c r="B204" s="21" t="s">
        <v>181</v>
      </c>
      <c r="C204" s="22" t="s">
        <v>164</v>
      </c>
      <c r="D204" s="42" t="s">
        <v>215</v>
      </c>
      <c r="E204" s="27" t="s">
        <v>45</v>
      </c>
      <c r="G204" s="28" t="s">
        <v>58</v>
      </c>
      <c r="H204" s="77" t="s">
        <v>298</v>
      </c>
    </row>
    <row r="205" spans="1:8" ht="105" x14ac:dyDescent="0.25">
      <c r="A205" s="39" t="s">
        <v>60</v>
      </c>
      <c r="B205" s="21" t="s">
        <v>181</v>
      </c>
      <c r="C205" s="22" t="s">
        <v>164</v>
      </c>
      <c r="D205" s="42" t="s">
        <v>216</v>
      </c>
      <c r="E205" s="38" t="s">
        <v>47</v>
      </c>
      <c r="G205" s="39" t="s">
        <v>60</v>
      </c>
      <c r="H205" s="77" t="s">
        <v>299</v>
      </c>
    </row>
    <row r="206" spans="1:8" ht="126" x14ac:dyDescent="0.25">
      <c r="A206" s="26" t="s">
        <v>62</v>
      </c>
      <c r="B206" s="21" t="s">
        <v>181</v>
      </c>
      <c r="C206" s="22" t="s">
        <v>164</v>
      </c>
      <c r="D206" s="42" t="s">
        <v>217</v>
      </c>
      <c r="E206" s="27" t="s">
        <v>49</v>
      </c>
      <c r="G206" s="26" t="s">
        <v>62</v>
      </c>
      <c r="H206" s="77" t="s">
        <v>300</v>
      </c>
    </row>
    <row r="207" spans="1:8" ht="135" x14ac:dyDescent="0.25">
      <c r="A207" s="28" t="s">
        <v>64</v>
      </c>
      <c r="B207" s="21" t="s">
        <v>181</v>
      </c>
      <c r="C207" s="22" t="s">
        <v>164</v>
      </c>
      <c r="D207" s="42" t="s">
        <v>218</v>
      </c>
      <c r="E207" s="27" t="s">
        <v>51</v>
      </c>
      <c r="G207" s="28" t="s">
        <v>64</v>
      </c>
      <c r="H207" s="77" t="s">
        <v>301</v>
      </c>
    </row>
    <row r="208" spans="1:8" ht="150.75" thickBot="1" x14ac:dyDescent="0.3">
      <c r="A208" s="28" t="s">
        <v>66</v>
      </c>
      <c r="B208" s="21" t="s">
        <v>181</v>
      </c>
      <c r="C208" s="22" t="s">
        <v>164</v>
      </c>
      <c r="D208" s="42" t="s">
        <v>219</v>
      </c>
      <c r="E208" s="30" t="s">
        <v>53</v>
      </c>
      <c r="G208" s="28" t="s">
        <v>66</v>
      </c>
      <c r="H208" s="77" t="s">
        <v>302</v>
      </c>
    </row>
    <row r="209" spans="1:8" ht="120.75" thickTop="1" x14ac:dyDescent="0.25">
      <c r="A209" s="20" t="s">
        <v>68</v>
      </c>
      <c r="B209" s="17" t="s">
        <v>182</v>
      </c>
      <c r="C209" s="18" t="s">
        <v>165</v>
      </c>
      <c r="D209" s="42" t="s">
        <v>220</v>
      </c>
      <c r="E209" s="19" t="s">
        <v>55</v>
      </c>
      <c r="G209" s="20" t="s">
        <v>68</v>
      </c>
      <c r="H209" s="77" t="s">
        <v>303</v>
      </c>
    </row>
    <row r="210" spans="1:8" ht="165" x14ac:dyDescent="0.25">
      <c r="A210" s="28" t="s">
        <v>70</v>
      </c>
      <c r="B210" s="21" t="s">
        <v>183</v>
      </c>
      <c r="C210" s="22" t="s">
        <v>165</v>
      </c>
      <c r="D210" s="42" t="s">
        <v>221</v>
      </c>
      <c r="E210" s="30" t="s">
        <v>57</v>
      </c>
      <c r="G210" s="28" t="s">
        <v>70</v>
      </c>
      <c r="H210" s="77" t="s">
        <v>304</v>
      </c>
    </row>
    <row r="211" spans="1:8" ht="120" x14ac:dyDescent="0.25">
      <c r="A211" s="24" t="s">
        <v>72</v>
      </c>
      <c r="B211" s="21" t="s">
        <v>183</v>
      </c>
      <c r="C211" s="22" t="s">
        <v>165</v>
      </c>
      <c r="D211" s="43" t="s">
        <v>222</v>
      </c>
      <c r="E211" s="23" t="s">
        <v>57</v>
      </c>
      <c r="G211" s="24" t="s">
        <v>72</v>
      </c>
      <c r="H211" s="77" t="s">
        <v>305</v>
      </c>
    </row>
    <row r="212" spans="1:8" ht="225" x14ac:dyDescent="0.25">
      <c r="A212" s="40" t="s">
        <v>74</v>
      </c>
      <c r="B212" s="21" t="s">
        <v>183</v>
      </c>
      <c r="C212" s="22" t="s">
        <v>165</v>
      </c>
      <c r="D212" s="42" t="s">
        <v>223</v>
      </c>
      <c r="E212" s="30" t="s">
        <v>59</v>
      </c>
      <c r="G212" s="40" t="s">
        <v>74</v>
      </c>
      <c r="H212" s="77" t="s">
        <v>306</v>
      </c>
    </row>
    <row r="213" spans="1:8" ht="225" x14ac:dyDescent="0.25">
      <c r="A213" s="41" t="s">
        <v>76</v>
      </c>
      <c r="B213" s="21" t="s">
        <v>183</v>
      </c>
      <c r="C213" s="22" t="s">
        <v>165</v>
      </c>
      <c r="D213" s="43" t="s">
        <v>224</v>
      </c>
      <c r="E213" s="25" t="s">
        <v>59</v>
      </c>
      <c r="G213" s="41" t="s">
        <v>76</v>
      </c>
      <c r="H213" s="77" t="s">
        <v>307</v>
      </c>
    </row>
    <row r="214" spans="1:8" ht="173.25" x14ac:dyDescent="0.25">
      <c r="A214" s="26" t="s">
        <v>78</v>
      </c>
      <c r="B214" s="21" t="s">
        <v>183</v>
      </c>
      <c r="C214" s="22" t="s">
        <v>165</v>
      </c>
      <c r="D214" s="42" t="s">
        <v>225</v>
      </c>
      <c r="E214" s="27" t="s">
        <v>61</v>
      </c>
      <c r="G214" s="26" t="s">
        <v>78</v>
      </c>
      <c r="H214" s="77" t="s">
        <v>308</v>
      </c>
    </row>
    <row r="215" spans="1:8" ht="180" x14ac:dyDescent="0.25">
      <c r="A215" s="28" t="s">
        <v>362</v>
      </c>
      <c r="B215" s="21" t="s">
        <v>183</v>
      </c>
      <c r="C215" s="22" t="s">
        <v>165</v>
      </c>
      <c r="D215" s="42" t="s">
        <v>226</v>
      </c>
      <c r="E215" s="30" t="s">
        <v>63</v>
      </c>
      <c r="G215" s="28" t="s">
        <v>362</v>
      </c>
      <c r="H215" s="77" t="s">
        <v>309</v>
      </c>
    </row>
    <row r="216" spans="1:8" ht="180.75" thickBot="1" x14ac:dyDescent="0.3">
      <c r="A216" s="89" t="s">
        <v>363</v>
      </c>
      <c r="B216" s="21" t="s">
        <v>359</v>
      </c>
      <c r="C216" s="22" t="s">
        <v>165</v>
      </c>
      <c r="D216" s="42" t="s">
        <v>360</v>
      </c>
      <c r="E216" s="30" t="s">
        <v>63</v>
      </c>
      <c r="G216" s="89" t="s">
        <v>363</v>
      </c>
      <c r="H216" s="77" t="s">
        <v>310</v>
      </c>
    </row>
    <row r="217" spans="1:8" ht="180.75" thickTop="1" x14ac:dyDescent="0.25">
      <c r="A217" s="20" t="s">
        <v>79</v>
      </c>
      <c r="B217" s="17" t="s">
        <v>184</v>
      </c>
      <c r="C217" s="18" t="s">
        <v>166</v>
      </c>
      <c r="D217" s="42" t="s">
        <v>227</v>
      </c>
      <c r="E217" s="19" t="s">
        <v>65</v>
      </c>
      <c r="G217" s="20" t="s">
        <v>79</v>
      </c>
      <c r="H217" s="77" t="s">
        <v>311</v>
      </c>
    </row>
    <row r="218" spans="1:8" ht="180" x14ac:dyDescent="0.25">
      <c r="A218" s="28" t="s">
        <v>80</v>
      </c>
      <c r="B218" s="21" t="s">
        <v>185</v>
      </c>
      <c r="C218" s="22" t="s">
        <v>166</v>
      </c>
      <c r="D218" s="42" t="s">
        <v>228</v>
      </c>
      <c r="E218" s="27" t="s">
        <v>67</v>
      </c>
      <c r="G218" s="28" t="s">
        <v>80</v>
      </c>
      <c r="H218" s="77" t="s">
        <v>312</v>
      </c>
    </row>
    <row r="219" spans="1:8" ht="135" x14ac:dyDescent="0.25">
      <c r="A219" s="28" t="s">
        <v>81</v>
      </c>
      <c r="B219" s="21" t="s">
        <v>185</v>
      </c>
      <c r="C219" s="22" t="s">
        <v>166</v>
      </c>
      <c r="D219" s="42" t="s">
        <v>229</v>
      </c>
      <c r="E219" s="30" t="s">
        <v>69</v>
      </c>
      <c r="G219" s="28" t="s">
        <v>81</v>
      </c>
      <c r="H219" s="77" t="s">
        <v>313</v>
      </c>
    </row>
    <row r="220" spans="1:8" ht="135.75" thickBot="1" x14ac:dyDescent="0.3">
      <c r="A220" s="24" t="s">
        <v>82</v>
      </c>
      <c r="B220" s="21" t="s">
        <v>185</v>
      </c>
      <c r="C220" s="22" t="s">
        <v>166</v>
      </c>
      <c r="D220" s="43" t="s">
        <v>230</v>
      </c>
      <c r="E220" s="23" t="s">
        <v>69</v>
      </c>
      <c r="G220" s="24" t="s">
        <v>82</v>
      </c>
      <c r="H220" s="77" t="s">
        <v>314</v>
      </c>
    </row>
    <row r="221" spans="1:8" ht="120.75" thickTop="1" x14ac:dyDescent="0.25">
      <c r="A221" s="20" t="s">
        <v>83</v>
      </c>
      <c r="B221" s="17" t="s">
        <v>186</v>
      </c>
      <c r="C221" s="18" t="s">
        <v>167</v>
      </c>
      <c r="D221" s="42" t="s">
        <v>231</v>
      </c>
      <c r="E221" s="19" t="s">
        <v>71</v>
      </c>
      <c r="G221" s="20" t="s">
        <v>83</v>
      </c>
      <c r="H221" s="77" t="s">
        <v>315</v>
      </c>
    </row>
    <row r="222" spans="1:8" ht="90" x14ac:dyDescent="0.25">
      <c r="A222" s="28" t="s">
        <v>84</v>
      </c>
      <c r="B222" s="21" t="s">
        <v>187</v>
      </c>
      <c r="C222" s="22" t="s">
        <v>167</v>
      </c>
      <c r="D222" s="42" t="s">
        <v>232</v>
      </c>
      <c r="E222" s="27" t="s">
        <v>73</v>
      </c>
      <c r="G222" s="28" t="s">
        <v>84</v>
      </c>
      <c r="H222" s="77" t="s">
        <v>316</v>
      </c>
    </row>
    <row r="223" spans="1:8" ht="90" x14ac:dyDescent="0.25">
      <c r="A223" s="28" t="s">
        <v>85</v>
      </c>
      <c r="B223" s="21" t="s">
        <v>187</v>
      </c>
      <c r="C223" s="22" t="s">
        <v>167</v>
      </c>
      <c r="D223" s="42" t="s">
        <v>233</v>
      </c>
      <c r="E223" s="27" t="s">
        <v>75</v>
      </c>
      <c r="G223" s="28" t="s">
        <v>85</v>
      </c>
      <c r="H223" s="77" t="s">
        <v>317</v>
      </c>
    </row>
    <row r="224" spans="1:8" ht="165" x14ac:dyDescent="0.25">
      <c r="A224" s="28" t="s">
        <v>86</v>
      </c>
      <c r="B224" s="21" t="s">
        <v>187</v>
      </c>
      <c r="C224" s="22" t="s">
        <v>167</v>
      </c>
      <c r="D224" s="42" t="s">
        <v>234</v>
      </c>
      <c r="E224" s="30" t="s">
        <v>77</v>
      </c>
      <c r="G224" s="28" t="s">
        <v>86</v>
      </c>
      <c r="H224" s="77" t="s">
        <v>318</v>
      </c>
    </row>
    <row r="225" spans="8:8" ht="45" x14ac:dyDescent="0.25">
      <c r="H225" s="77" t="s">
        <v>319</v>
      </c>
    </row>
    <row r="226" spans="8:8" ht="45" x14ac:dyDescent="0.25">
      <c r="H226" s="77" t="s">
        <v>320</v>
      </c>
    </row>
    <row r="227" spans="8:8" ht="45" x14ac:dyDescent="0.25">
      <c r="H227" s="77" t="s">
        <v>321</v>
      </c>
    </row>
    <row r="228" spans="8:8" ht="45" x14ac:dyDescent="0.25">
      <c r="H228" s="77" t="s">
        <v>322</v>
      </c>
    </row>
    <row r="229" spans="8:8" ht="45" x14ac:dyDescent="0.25">
      <c r="H229" s="77" t="s">
        <v>323</v>
      </c>
    </row>
    <row r="230" spans="8:8" ht="45" x14ac:dyDescent="0.25">
      <c r="H230" s="77" t="s">
        <v>324</v>
      </c>
    </row>
    <row r="231" spans="8:8" ht="45" x14ac:dyDescent="0.25">
      <c r="H231" s="77" t="s">
        <v>325</v>
      </c>
    </row>
    <row r="232" spans="8:8" ht="45" x14ac:dyDescent="0.25">
      <c r="H232" s="77" t="s">
        <v>326</v>
      </c>
    </row>
    <row r="233" spans="8:8" ht="45" x14ac:dyDescent="0.25">
      <c r="H233" s="77" t="s">
        <v>327</v>
      </c>
    </row>
    <row r="234" spans="8:8" ht="45" x14ac:dyDescent="0.25">
      <c r="H234" s="77" t="s">
        <v>328</v>
      </c>
    </row>
    <row r="235" spans="8:8" ht="45" x14ac:dyDescent="0.25">
      <c r="H235" s="77" t="s">
        <v>329</v>
      </c>
    </row>
    <row r="236" spans="8:8" ht="45" x14ac:dyDescent="0.25">
      <c r="H236" s="77" t="s">
        <v>387</v>
      </c>
    </row>
    <row r="237" spans="8:8" ht="45" x14ac:dyDescent="0.25">
      <c r="H237" s="77" t="s">
        <v>388</v>
      </c>
    </row>
    <row r="238" spans="8:8" ht="45" x14ac:dyDescent="0.25">
      <c r="H238" s="77" t="s">
        <v>389</v>
      </c>
    </row>
    <row r="239" spans="8:8" ht="45" x14ac:dyDescent="0.25">
      <c r="H239" s="77" t="s">
        <v>390</v>
      </c>
    </row>
    <row r="240" spans="8:8" ht="45" x14ac:dyDescent="0.25">
      <c r="H240" s="77" t="s">
        <v>391</v>
      </c>
    </row>
    <row r="241" spans="8:8" ht="45" x14ac:dyDescent="0.25">
      <c r="H241" s="77" t="s">
        <v>392</v>
      </c>
    </row>
    <row r="242" spans="8:8" ht="45" x14ac:dyDescent="0.25">
      <c r="H242" s="77" t="s">
        <v>393</v>
      </c>
    </row>
    <row r="243" spans="8:8" ht="45" x14ac:dyDescent="0.25">
      <c r="H243" s="77" t="s">
        <v>394</v>
      </c>
    </row>
    <row r="244" spans="8:8" ht="45" x14ac:dyDescent="0.25">
      <c r="H244" s="77" t="s">
        <v>395</v>
      </c>
    </row>
    <row r="245" spans="8:8" ht="45" x14ac:dyDescent="0.25">
      <c r="H245" s="77" t="s">
        <v>396</v>
      </c>
    </row>
    <row r="246" spans="8:8" ht="45" x14ac:dyDescent="0.25">
      <c r="H246" s="77" t="s">
        <v>397</v>
      </c>
    </row>
    <row r="247" spans="8:8" ht="45" x14ac:dyDescent="0.25">
      <c r="H247" s="77" t="s">
        <v>398</v>
      </c>
    </row>
    <row r="248" spans="8:8" ht="45" x14ac:dyDescent="0.25">
      <c r="H248" s="77" t="s">
        <v>399</v>
      </c>
    </row>
    <row r="249" spans="8:8" ht="45" x14ac:dyDescent="0.25">
      <c r="H249" s="77" t="s">
        <v>400</v>
      </c>
    </row>
    <row r="250" spans="8:8" ht="45" x14ac:dyDescent="0.25">
      <c r="H250" s="77" t="s">
        <v>401</v>
      </c>
    </row>
    <row r="251" spans="8:8" ht="45" x14ac:dyDescent="0.25">
      <c r="H251" s="77" t="s">
        <v>402</v>
      </c>
    </row>
    <row r="252" spans="8:8" ht="45" x14ac:dyDescent="0.25">
      <c r="H252" s="77" t="s">
        <v>403</v>
      </c>
    </row>
    <row r="253" spans="8:8" ht="45" x14ac:dyDescent="0.25">
      <c r="H253" s="77" t="s">
        <v>404</v>
      </c>
    </row>
    <row r="254" spans="8:8" ht="45" x14ac:dyDescent="0.25">
      <c r="H254" s="77" t="s">
        <v>405</v>
      </c>
    </row>
    <row r="255" spans="8:8" ht="45" x14ac:dyDescent="0.25">
      <c r="H255" s="77" t="s">
        <v>406</v>
      </c>
    </row>
    <row r="256" spans="8:8" ht="45" x14ac:dyDescent="0.25">
      <c r="H256" s="77" t="s">
        <v>407</v>
      </c>
    </row>
    <row r="257" spans="8:8" ht="45" x14ac:dyDescent="0.25">
      <c r="H257" s="77" t="s">
        <v>408</v>
      </c>
    </row>
    <row r="258" spans="8:8" ht="45" x14ac:dyDescent="0.25">
      <c r="H258" s="77" t="s">
        <v>409</v>
      </c>
    </row>
    <row r="259" spans="8:8" ht="45" x14ac:dyDescent="0.25">
      <c r="H259" s="77" t="s">
        <v>410</v>
      </c>
    </row>
    <row r="260" spans="8:8" ht="45" x14ac:dyDescent="0.25">
      <c r="H260" s="77" t="s">
        <v>411</v>
      </c>
    </row>
    <row r="261" spans="8:8" ht="45" x14ac:dyDescent="0.25">
      <c r="H261" s="77" t="s">
        <v>412</v>
      </c>
    </row>
    <row r="262" spans="8:8" ht="45" x14ac:dyDescent="0.25">
      <c r="H262" s="77" t="s">
        <v>413</v>
      </c>
    </row>
    <row r="263" spans="8:8" ht="45" x14ac:dyDescent="0.25">
      <c r="H263" s="77" t="s">
        <v>414</v>
      </c>
    </row>
    <row r="264" spans="8:8" ht="45" x14ac:dyDescent="0.25">
      <c r="H264" s="77" t="s">
        <v>415</v>
      </c>
    </row>
    <row r="265" spans="8:8" ht="45" x14ac:dyDescent="0.25">
      <c r="H265" s="77" t="s">
        <v>416</v>
      </c>
    </row>
    <row r="266" spans="8:8" ht="45" x14ac:dyDescent="0.25">
      <c r="H266" s="77" t="s">
        <v>417</v>
      </c>
    </row>
    <row r="267" spans="8:8" ht="45" x14ac:dyDescent="0.25">
      <c r="H267" s="77" t="s">
        <v>418</v>
      </c>
    </row>
    <row r="268" spans="8:8" ht="45" x14ac:dyDescent="0.25">
      <c r="H268" s="77" t="s">
        <v>419</v>
      </c>
    </row>
    <row r="269" spans="8:8" ht="45" x14ac:dyDescent="0.25">
      <c r="H269" s="77" t="s">
        <v>420</v>
      </c>
    </row>
    <row r="270" spans="8:8" ht="45" x14ac:dyDescent="0.25">
      <c r="H270" s="77" t="s">
        <v>421</v>
      </c>
    </row>
    <row r="271" spans="8:8" ht="45" x14ac:dyDescent="0.25">
      <c r="H271" s="77" t="s">
        <v>422</v>
      </c>
    </row>
    <row r="272" spans="8:8" ht="45" x14ac:dyDescent="0.25">
      <c r="H272" s="77" t="s">
        <v>423</v>
      </c>
    </row>
    <row r="273" spans="8:8" ht="45" x14ac:dyDescent="0.25">
      <c r="H273" s="77" t="s">
        <v>424</v>
      </c>
    </row>
    <row r="274" spans="8:8" ht="45" x14ac:dyDescent="0.25">
      <c r="H274" s="77" t="s">
        <v>425</v>
      </c>
    </row>
    <row r="275" spans="8:8" ht="45" x14ac:dyDescent="0.25">
      <c r="H275" s="77" t="s">
        <v>426</v>
      </c>
    </row>
    <row r="276" spans="8:8" ht="45" x14ac:dyDescent="0.25">
      <c r="H276" s="77" t="s">
        <v>462</v>
      </c>
    </row>
    <row r="277" spans="8:8" ht="45" x14ac:dyDescent="0.25">
      <c r="H277" s="77" t="s">
        <v>463</v>
      </c>
    </row>
    <row r="278" spans="8:8" ht="45" x14ac:dyDescent="0.25">
      <c r="H278" s="77" t="s">
        <v>464</v>
      </c>
    </row>
    <row r="279" spans="8:8" ht="45" x14ac:dyDescent="0.25">
      <c r="H279" s="77" t="s">
        <v>465</v>
      </c>
    </row>
    <row r="280" spans="8:8" ht="45" x14ac:dyDescent="0.25">
      <c r="H280" s="77" t="s">
        <v>466</v>
      </c>
    </row>
    <row r="281" spans="8:8" ht="45" x14ac:dyDescent="0.25">
      <c r="H281" s="77" t="s">
        <v>467</v>
      </c>
    </row>
    <row r="282" spans="8:8" ht="45" x14ac:dyDescent="0.25">
      <c r="H282" s="77" t="s">
        <v>468</v>
      </c>
    </row>
    <row r="283" spans="8:8" ht="45" x14ac:dyDescent="0.25">
      <c r="H283" s="77" t="s">
        <v>469</v>
      </c>
    </row>
    <row r="284" spans="8:8" ht="45" x14ac:dyDescent="0.25">
      <c r="H284" s="77" t="s">
        <v>470</v>
      </c>
    </row>
    <row r="285" spans="8:8" ht="45" x14ac:dyDescent="0.25">
      <c r="H285" s="77" t="s">
        <v>471</v>
      </c>
    </row>
    <row r="286" spans="8:8" ht="45" x14ac:dyDescent="0.25">
      <c r="H286" s="77" t="s">
        <v>472</v>
      </c>
    </row>
    <row r="287" spans="8:8" ht="45" x14ac:dyDescent="0.25">
      <c r="H287" s="77" t="s">
        <v>473</v>
      </c>
    </row>
    <row r="288" spans="8:8" ht="45" x14ac:dyDescent="0.25">
      <c r="H288" s="77" t="s">
        <v>474</v>
      </c>
    </row>
    <row r="289" spans="8:8" ht="45" x14ac:dyDescent="0.25">
      <c r="H289" s="77" t="s">
        <v>475</v>
      </c>
    </row>
    <row r="290" spans="8:8" ht="45" x14ac:dyDescent="0.25">
      <c r="H290" s="77" t="s">
        <v>476</v>
      </c>
    </row>
    <row r="291" spans="8:8" ht="45" x14ac:dyDescent="0.25">
      <c r="H291" s="77" t="s">
        <v>477</v>
      </c>
    </row>
    <row r="292" spans="8:8" ht="45" x14ac:dyDescent="0.25">
      <c r="H292" s="77" t="s">
        <v>478</v>
      </c>
    </row>
    <row r="293" spans="8:8" ht="45" x14ac:dyDescent="0.25">
      <c r="H293" s="77" t="s">
        <v>479</v>
      </c>
    </row>
    <row r="294" spans="8:8" ht="45" x14ac:dyDescent="0.25">
      <c r="H294" s="77" t="s">
        <v>480</v>
      </c>
    </row>
    <row r="295" spans="8:8" ht="45" x14ac:dyDescent="0.25">
      <c r="H295" s="77" t="s">
        <v>481</v>
      </c>
    </row>
    <row r="296" spans="8:8" ht="45" x14ac:dyDescent="0.25">
      <c r="H296" s="77" t="s">
        <v>482</v>
      </c>
    </row>
    <row r="297" spans="8:8" ht="45" x14ac:dyDescent="0.25">
      <c r="H297" s="77" t="s">
        <v>483</v>
      </c>
    </row>
    <row r="298" spans="8:8" ht="45" x14ac:dyDescent="0.25">
      <c r="H298" s="77" t="s">
        <v>484</v>
      </c>
    </row>
    <row r="299" spans="8:8" ht="45" x14ac:dyDescent="0.25">
      <c r="H299" s="77" t="s">
        <v>485</v>
      </c>
    </row>
    <row r="300" spans="8:8" ht="45" x14ac:dyDescent="0.25">
      <c r="H300" s="77" t="s">
        <v>486</v>
      </c>
    </row>
    <row r="301" spans="8:8" ht="45" x14ac:dyDescent="0.25">
      <c r="H301" s="77" t="s">
        <v>487</v>
      </c>
    </row>
    <row r="302" spans="8:8" ht="15.75" x14ac:dyDescent="0.25">
      <c r="H302" s="77"/>
    </row>
    <row r="303" spans="8:8" ht="15.75" x14ac:dyDescent="0.25">
      <c r="H303" s="77"/>
    </row>
    <row r="304" spans="8:8" ht="15.75" x14ac:dyDescent="0.25">
      <c r="H304" s="77"/>
    </row>
    <row r="305" spans="8:8" ht="15.75" x14ac:dyDescent="0.25">
      <c r="H305" s="77"/>
    </row>
    <row r="306" spans="8:8" ht="15.75" x14ac:dyDescent="0.25">
      <c r="H306" s="77"/>
    </row>
    <row r="307" spans="8:8" ht="15.75" x14ac:dyDescent="0.25">
      <c r="H307" s="77"/>
    </row>
    <row r="308" spans="8:8" ht="15.75" x14ac:dyDescent="0.25">
      <c r="H308" s="77"/>
    </row>
    <row r="309" spans="8:8" ht="15.75" x14ac:dyDescent="0.25">
      <c r="H309" s="77"/>
    </row>
    <row r="310" spans="8:8" ht="15.75" x14ac:dyDescent="0.25">
      <c r="H310" s="77"/>
    </row>
    <row r="311" spans="8:8" ht="15.75" x14ac:dyDescent="0.25">
      <c r="H311" s="77"/>
    </row>
  </sheetData>
  <mergeCells count="21">
    <mergeCell ref="AB3:AB4"/>
    <mergeCell ref="AC3:AC4"/>
    <mergeCell ref="AD3:AD4"/>
    <mergeCell ref="AE3:AE4"/>
    <mergeCell ref="A1:W1"/>
    <mergeCell ref="A2:W2"/>
    <mergeCell ref="V3:W3"/>
    <mergeCell ref="G3:I3"/>
    <mergeCell ref="J3:K3"/>
    <mergeCell ref="L3:U3"/>
    <mergeCell ref="A3:D3"/>
    <mergeCell ref="E3:F3"/>
    <mergeCell ref="X3:X4"/>
    <mergeCell ref="Y3:Y4"/>
    <mergeCell ref="Z3:Z4"/>
    <mergeCell ref="AA3:AA4"/>
    <mergeCell ref="AN3:AN4"/>
    <mergeCell ref="AO3:AO4"/>
    <mergeCell ref="AP3:AP4"/>
    <mergeCell ref="AF3:AG3"/>
    <mergeCell ref="AH3:AM3"/>
  </mergeCells>
  <dataValidations count="10">
    <dataValidation type="list" allowBlank="1" showInputMessage="1" showErrorMessage="1" sqref="D5:D130">
      <formula1>$G$175:$G$224</formula1>
    </dataValidation>
    <dataValidation type="list" allowBlank="1" showInputMessage="1" showErrorMessage="1" sqref="K5:K130">
      <formula1>$N$138:$N$155</formula1>
    </dataValidation>
    <dataValidation type="list" allowBlank="1" showInputMessage="1" showErrorMessage="1" sqref="I5:I130">
      <formula1>$D$138:$D$147</formula1>
    </dataValidation>
    <dataValidation type="list" allowBlank="1" showInputMessage="1" showErrorMessage="1" sqref="H5:H130">
      <formula1>$C$138:$C$150</formula1>
    </dataValidation>
    <dataValidation type="list" allowBlank="1" showInputMessage="1" showErrorMessage="1" sqref="G5:G130">
      <formula1>$B$138:$B$169</formula1>
    </dataValidation>
    <dataValidation type="list" allowBlank="1" showInputMessage="1" showErrorMessage="1" sqref="L5:U130">
      <formula1>$H$138:$H$141</formula1>
    </dataValidation>
    <dataValidation type="list" allowBlank="1" showInputMessage="1" showErrorMessage="1" sqref="E5:E51">
      <formula1>$H$175:$H$235</formula1>
    </dataValidation>
    <dataValidation type="list" allowBlank="1" showInputMessage="1" showErrorMessage="1" sqref="E52:E72">
      <formula1>$H$175:$H$275</formula1>
    </dataValidation>
    <dataValidation type="list" allowBlank="1" showInputMessage="1" showErrorMessage="1" sqref="Y5:Y130">
      <formula1>$Y$138:$Y$139</formula1>
    </dataValidation>
    <dataValidation type="list" allowBlank="1" showInputMessage="1" showErrorMessage="1" sqref="E73:E130">
      <formula1>$H$175:$H$301</formula1>
    </dataValidation>
  </dataValidations>
  <printOptions horizontalCentered="1"/>
  <pageMargins left="0.51181102362204722" right="0.51181102362204722" top="0.39370078740157483" bottom="0.74803149606299213" header="0.31496062992125984" footer="0.51181102362204722"/>
  <pageSetup scale="90" orientation="portrait" r:id="rId1"/>
  <headerFooter>
    <oddFooter>&amp;C&amp;P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FFE89F"/>
  </sheetPr>
  <dimension ref="A1:C44"/>
  <sheetViews>
    <sheetView workbookViewId="0">
      <selection activeCell="B8" sqref="B8"/>
    </sheetView>
  </sheetViews>
  <sheetFormatPr baseColWidth="10" defaultRowHeight="15" x14ac:dyDescent="0.25"/>
  <cols>
    <col min="1" max="1" width="25.7109375" style="77" customWidth="1"/>
    <col min="2" max="2" width="28.5703125" style="77" customWidth="1"/>
    <col min="3" max="3" width="25" style="77" customWidth="1"/>
    <col min="4" max="16384" width="11.42578125" style="77"/>
  </cols>
  <sheetData>
    <row r="1" spans="1:3" ht="30" x14ac:dyDescent="0.25">
      <c r="A1" s="91" t="s">
        <v>102</v>
      </c>
      <c r="B1" s="92" t="s">
        <v>103</v>
      </c>
      <c r="C1" s="93" t="s">
        <v>104</v>
      </c>
    </row>
    <row r="2" spans="1:3" ht="15.75" x14ac:dyDescent="0.25">
      <c r="A2" s="94" t="s">
        <v>2</v>
      </c>
      <c r="B2" s="95" t="s">
        <v>2</v>
      </c>
      <c r="C2" s="96" t="s">
        <v>2</v>
      </c>
    </row>
    <row r="3" spans="1:3" ht="28.5" x14ac:dyDescent="0.25">
      <c r="A3" s="97" t="s">
        <v>105</v>
      </c>
      <c r="B3" s="98" t="s">
        <v>106</v>
      </c>
      <c r="C3" s="99" t="s">
        <v>107</v>
      </c>
    </row>
    <row r="4" spans="1:3" ht="28.5" x14ac:dyDescent="0.25">
      <c r="A4" s="97" t="s">
        <v>108</v>
      </c>
      <c r="B4" s="98" t="s">
        <v>109</v>
      </c>
      <c r="C4" s="99" t="s">
        <v>110</v>
      </c>
    </row>
    <row r="5" spans="1:3" ht="28.5" x14ac:dyDescent="0.25">
      <c r="A5" s="97" t="s">
        <v>111</v>
      </c>
      <c r="B5" s="98" t="s">
        <v>112</v>
      </c>
      <c r="C5" s="99" t="s">
        <v>344</v>
      </c>
    </row>
    <row r="6" spans="1:3" ht="28.5" x14ac:dyDescent="0.25">
      <c r="A6" s="97" t="s">
        <v>113</v>
      </c>
      <c r="B6" s="98" t="s">
        <v>114</v>
      </c>
      <c r="C6" s="99" t="s">
        <v>427</v>
      </c>
    </row>
    <row r="7" spans="1:3" ht="42.75" x14ac:dyDescent="0.25">
      <c r="A7" s="97" t="s">
        <v>115</v>
      </c>
      <c r="B7" s="98" t="s">
        <v>116</v>
      </c>
      <c r="C7" s="99" t="s">
        <v>117</v>
      </c>
    </row>
    <row r="8" spans="1:3" ht="42.75" x14ac:dyDescent="0.25">
      <c r="A8" s="97" t="s">
        <v>118</v>
      </c>
      <c r="B8" s="98" t="s">
        <v>119</v>
      </c>
      <c r="C8" s="99" t="s">
        <v>120</v>
      </c>
    </row>
    <row r="9" spans="1:3" ht="28.5" x14ac:dyDescent="0.25">
      <c r="A9" s="97" t="s">
        <v>121</v>
      </c>
      <c r="B9" s="98" t="s">
        <v>122</v>
      </c>
      <c r="C9" s="99" t="s">
        <v>123</v>
      </c>
    </row>
    <row r="10" spans="1:3" ht="28.5" x14ac:dyDescent="0.25">
      <c r="A10" s="97" t="s">
        <v>124</v>
      </c>
      <c r="B10" s="98" t="s">
        <v>125</v>
      </c>
      <c r="C10" s="99" t="s">
        <v>126</v>
      </c>
    </row>
    <row r="11" spans="1:3" ht="28.5" x14ac:dyDescent="0.25">
      <c r="A11" s="97" t="s">
        <v>127</v>
      </c>
      <c r="B11" s="98" t="s">
        <v>495</v>
      </c>
      <c r="C11" s="99" t="s">
        <v>428</v>
      </c>
    </row>
    <row r="12" spans="1:3" ht="28.5" x14ac:dyDescent="0.25">
      <c r="A12" s="97" t="s">
        <v>129</v>
      </c>
      <c r="B12" s="98" t="s">
        <v>130</v>
      </c>
      <c r="C12" s="99" t="s">
        <v>131</v>
      </c>
    </row>
    <row r="13" spans="1:3" ht="28.5" x14ac:dyDescent="0.25">
      <c r="A13" s="97" t="s">
        <v>132</v>
      </c>
      <c r="B13" s="98" t="s">
        <v>133</v>
      </c>
      <c r="C13" s="99" t="s">
        <v>134</v>
      </c>
    </row>
    <row r="14" spans="1:3" ht="42.75" x14ac:dyDescent="0.25">
      <c r="A14" s="97" t="s">
        <v>135</v>
      </c>
      <c r="B14" s="98" t="s">
        <v>136</v>
      </c>
      <c r="C14" s="99" t="s">
        <v>137</v>
      </c>
    </row>
    <row r="15" spans="1:3" ht="28.5" x14ac:dyDescent="0.25">
      <c r="A15" s="97" t="s">
        <v>138</v>
      </c>
      <c r="B15" s="98" t="s">
        <v>139</v>
      </c>
      <c r="C15" s="99" t="s">
        <v>140</v>
      </c>
    </row>
    <row r="16" spans="1:3" ht="28.5" x14ac:dyDescent="0.25">
      <c r="A16" s="97" t="s">
        <v>141</v>
      </c>
      <c r="B16" s="98" t="s">
        <v>142</v>
      </c>
      <c r="C16" s="99" t="s">
        <v>143</v>
      </c>
    </row>
    <row r="17" spans="1:3" ht="28.5" x14ac:dyDescent="0.25">
      <c r="A17" s="97" t="s">
        <v>144</v>
      </c>
      <c r="B17" s="98" t="s">
        <v>145</v>
      </c>
      <c r="C17" s="99" t="s">
        <v>154</v>
      </c>
    </row>
    <row r="18" spans="1:3" ht="57" x14ac:dyDescent="0.25">
      <c r="A18" s="97" t="s">
        <v>146</v>
      </c>
      <c r="B18" s="98" t="s">
        <v>147</v>
      </c>
      <c r="C18" s="99" t="s">
        <v>148</v>
      </c>
    </row>
    <row r="19" spans="1:3" ht="42.75" x14ac:dyDescent="0.25">
      <c r="A19" s="97" t="s">
        <v>149</v>
      </c>
      <c r="B19" s="98" t="s">
        <v>150</v>
      </c>
      <c r="C19" s="99" t="s">
        <v>151</v>
      </c>
    </row>
    <row r="20" spans="1:3" ht="42.75" x14ac:dyDescent="0.25">
      <c r="A20" s="97" t="s">
        <v>118</v>
      </c>
      <c r="B20" s="98" t="s">
        <v>489</v>
      </c>
      <c r="C20" s="99" t="s">
        <v>490</v>
      </c>
    </row>
    <row r="21" spans="1:3" ht="15.75" x14ac:dyDescent="0.25">
      <c r="A21" s="94"/>
      <c r="B21" s="95"/>
      <c r="C21" s="96"/>
    </row>
    <row r="22" spans="1:3" ht="15.75" x14ac:dyDescent="0.25">
      <c r="A22" s="94"/>
      <c r="B22" s="95"/>
      <c r="C22" s="96"/>
    </row>
    <row r="23" spans="1:3" ht="15.75" x14ac:dyDescent="0.25">
      <c r="A23" s="94"/>
      <c r="B23" s="95"/>
      <c r="C23" s="96"/>
    </row>
    <row r="24" spans="1:3" ht="15.75" x14ac:dyDescent="0.25">
      <c r="A24" s="94"/>
      <c r="B24" s="95"/>
      <c r="C24" s="96"/>
    </row>
    <row r="25" spans="1:3" ht="15.75" x14ac:dyDescent="0.25">
      <c r="A25" s="94"/>
      <c r="B25" s="95"/>
      <c r="C25" s="96"/>
    </row>
    <row r="26" spans="1:3" ht="15.75" x14ac:dyDescent="0.25">
      <c r="A26" s="94"/>
      <c r="B26" s="95"/>
      <c r="C26" s="96"/>
    </row>
    <row r="27" spans="1:3" ht="15.75" x14ac:dyDescent="0.25">
      <c r="A27" s="94"/>
      <c r="B27" s="95"/>
      <c r="C27" s="96"/>
    </row>
    <row r="28" spans="1:3" ht="15.75" x14ac:dyDescent="0.25">
      <c r="A28" s="94"/>
      <c r="B28" s="95"/>
      <c r="C28" s="96"/>
    </row>
    <row r="29" spans="1:3" ht="15.75" x14ac:dyDescent="0.25">
      <c r="A29" s="94"/>
      <c r="B29" s="95"/>
      <c r="C29" s="96"/>
    </row>
    <row r="30" spans="1:3" x14ac:dyDescent="0.25">
      <c r="A30" s="100"/>
      <c r="B30" s="101"/>
      <c r="C30" s="102"/>
    </row>
    <row r="31" spans="1:3" x14ac:dyDescent="0.25">
      <c r="A31" s="100"/>
      <c r="B31" s="101"/>
      <c r="C31" s="102"/>
    </row>
    <row r="32" spans="1:3" x14ac:dyDescent="0.25">
      <c r="A32" s="100"/>
      <c r="B32" s="101"/>
      <c r="C32" s="102"/>
    </row>
    <row r="33" spans="1:3" x14ac:dyDescent="0.25">
      <c r="A33" s="100"/>
      <c r="B33" s="101"/>
      <c r="C33" s="102"/>
    </row>
    <row r="34" spans="1:3" x14ac:dyDescent="0.25">
      <c r="A34" s="100"/>
      <c r="B34" s="101"/>
      <c r="C34" s="102"/>
    </row>
    <row r="35" spans="1:3" x14ac:dyDescent="0.25">
      <c r="A35" s="100"/>
      <c r="B35" s="101"/>
      <c r="C35" s="102"/>
    </row>
    <row r="36" spans="1:3" x14ac:dyDescent="0.25">
      <c r="A36" s="100"/>
      <c r="B36" s="101"/>
      <c r="C36" s="102"/>
    </row>
    <row r="37" spans="1:3" x14ac:dyDescent="0.25">
      <c r="A37" s="100"/>
      <c r="B37" s="101"/>
      <c r="C37" s="102"/>
    </row>
    <row r="38" spans="1:3" x14ac:dyDescent="0.25">
      <c r="A38" s="100"/>
      <c r="B38" s="101"/>
      <c r="C38" s="102"/>
    </row>
    <row r="39" spans="1:3" x14ac:dyDescent="0.25">
      <c r="A39" s="100"/>
      <c r="B39" s="101"/>
      <c r="C39" s="102"/>
    </row>
    <row r="40" spans="1:3" x14ac:dyDescent="0.25">
      <c r="A40" s="100"/>
      <c r="B40" s="101"/>
      <c r="C40" s="102"/>
    </row>
    <row r="41" spans="1:3" x14ac:dyDescent="0.25">
      <c r="A41" s="100"/>
      <c r="B41" s="101"/>
      <c r="C41" s="102"/>
    </row>
    <row r="42" spans="1:3" x14ac:dyDescent="0.25">
      <c r="A42" s="100"/>
      <c r="B42" s="101"/>
      <c r="C42" s="102"/>
    </row>
    <row r="43" spans="1:3" x14ac:dyDescent="0.25">
      <c r="A43" s="100"/>
      <c r="B43" s="101"/>
      <c r="C43" s="102"/>
    </row>
    <row r="44" spans="1:3" ht="15.75" thickBot="1" x14ac:dyDescent="0.3">
      <c r="A44" s="103" t="s">
        <v>364</v>
      </c>
      <c r="B44" s="104" t="s">
        <v>364</v>
      </c>
      <c r="C44" s="105" t="s">
        <v>364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_x00f1_o xmlns="3ae7552a-6647-4082-8414-0965b1bd8ea4">2015</A_x00f1_o>
    <Fecha xmlns="2985bb4b-4701-49be-b6af-cb425f14ffe8" xsi:nil="true"/>
    <Clasificaci_x00f3_n xmlns="2985bb4b-4701-49be-b6af-cb425f14ffe8">Otros Planes</Clasificaci_x00f3_n>
    <Descripci_x00f3_n xmlns="2985bb4b-4701-49be-b6af-cb425f14ffe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03A61A5057FD949AB8F1BEFEE56CAA1" ma:contentTypeVersion="4" ma:contentTypeDescription="Crear nuevo documento." ma:contentTypeScope="" ma:versionID="f20e8d76f223d080bd3025bf7b7bd124">
  <xsd:schema xmlns:xsd="http://www.w3.org/2001/XMLSchema" xmlns:xs="http://www.w3.org/2001/XMLSchema" xmlns:p="http://schemas.microsoft.com/office/2006/metadata/properties" xmlns:ns2="2985bb4b-4701-49be-b6af-cb425f14ffe8" xmlns:ns3="3ae7552a-6647-4082-8414-0965b1bd8ea4" targetNamespace="http://schemas.microsoft.com/office/2006/metadata/properties" ma:root="true" ma:fieldsID="23c76cb497e47ea3eb08840bcd4e6450" ns2:_="" ns3:_="">
    <xsd:import namespace="2985bb4b-4701-49be-b6af-cb425f14ffe8"/>
    <xsd:import namespace="3ae7552a-6647-4082-8414-0965b1bd8ea4"/>
    <xsd:element name="properties">
      <xsd:complexType>
        <xsd:sequence>
          <xsd:element name="documentManagement">
            <xsd:complexType>
              <xsd:all>
                <xsd:element ref="ns2:Clasificaci_x00f3_n" minOccurs="0"/>
                <xsd:element ref="ns2:Descripci_x00f3_n" minOccurs="0"/>
                <xsd:element ref="ns2:Fecha" minOccurs="0"/>
                <xsd:element ref="ns3:A_x00f1_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85bb4b-4701-49be-b6af-cb425f14ffe8" elementFormDefault="qualified">
    <xsd:import namespace="http://schemas.microsoft.com/office/2006/documentManagement/types"/>
    <xsd:import namespace="http://schemas.microsoft.com/office/infopath/2007/PartnerControls"/>
    <xsd:element name="Clasificaci_x00f3_n" ma:index="8" nillable="true" ma:displayName="Clasificación" ma:default="Nuestra Políticas" ma:format="Dropdown" ma:internalName="Clasificaci_x00f3_n">
      <xsd:simpleType>
        <xsd:restriction base="dms:Choice">
          <xsd:enumeration value="Nuestra Políticas"/>
          <xsd:enumeration value="Nuestros Planes"/>
          <xsd:enumeration value="Programas y Proyectos"/>
          <xsd:enumeration value="Mapa de Riesgos"/>
          <xsd:enumeration value="Plan de Acción"/>
          <xsd:enumeration value="Plan Anticorrupción"/>
          <xsd:enumeration value="Plan Estratégico Institucional"/>
          <xsd:enumeration value="Plan Anual de Adquisiciones"/>
          <xsd:enumeration value="Marco Fiscal de Mediano Plazo"/>
          <xsd:enumeration value="Plan Ambiental"/>
          <xsd:enumeration value="Plan Anual de Atención a la Población Desplazada"/>
          <xsd:enumeration value="Plan de Acción de la Vigencia"/>
          <xsd:enumeration value="Plan de Acción Ejecutado 2019"/>
          <xsd:enumeration value="Plan de Acción 2020"/>
          <xsd:enumeration value="Plan de Atención Básica en Salud"/>
          <xsd:enumeration value="Plan de Compras de la Vigencia"/>
          <xsd:enumeration value="Plan de Cultura"/>
          <xsd:enumeration value="Plan de Desarrollo Municipal"/>
          <xsd:enumeration value="Plan de Educación"/>
          <xsd:enumeration value="Plan de Mejoramiento"/>
          <xsd:enumeration value="Planes de Mejoramiento Auditorias de Gestión"/>
          <xsd:enumeration value="Plan de Ordenamiento Territorial"/>
          <xsd:enumeration value="Plan Operativo Anual de Inversiones"/>
          <xsd:enumeration value="Proyectos Plan de Desarrollo Trabajamos para Ti 2020-2023"/>
          <xsd:enumeration value="Proyectos específicos"/>
          <xsd:enumeration value="Manuales"/>
          <xsd:enumeration value="Otros Planes"/>
        </xsd:restriction>
      </xsd:simpleType>
    </xsd:element>
    <xsd:element name="Descripci_x00f3_n" ma:index="9" nillable="true" ma:displayName="Descripción" ma:internalName="Descripci_x00f3_n">
      <xsd:simpleType>
        <xsd:restriction base="dms:Note"/>
      </xsd:simpleType>
    </xsd:element>
    <xsd:element name="Fecha" ma:index="10" nillable="true" ma:displayName="Fecha" ma:internalName="Fecha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e7552a-6647-4082-8414-0965b1bd8ea4" elementFormDefault="qualified">
    <xsd:import namespace="http://schemas.microsoft.com/office/2006/documentManagement/types"/>
    <xsd:import namespace="http://schemas.microsoft.com/office/infopath/2007/PartnerControls"/>
    <xsd:element name="A_x00f1_o" ma:index="11" nillable="true" ma:displayName="Año" ma:internalName="A_x00f1_o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BE3629-0AD5-4EFB-9E31-2C74CB482DE1}"/>
</file>

<file path=customXml/itemProps2.xml><?xml version="1.0" encoding="utf-8"?>
<ds:datastoreItem xmlns:ds="http://schemas.openxmlformats.org/officeDocument/2006/customXml" ds:itemID="{94E3E23A-0360-4B8B-84D2-2FF144D48B43}"/>
</file>

<file path=customXml/itemProps3.xml><?xml version="1.0" encoding="utf-8"?>
<ds:datastoreItem xmlns:ds="http://schemas.openxmlformats.org/officeDocument/2006/customXml" ds:itemID="{64FEF0B8-27CA-476B-A3BF-DF14577E81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Consolidado_Vigencias</vt:lpstr>
      <vt:lpstr>DEPENDENCIAS</vt:lpstr>
    </vt:vector>
  </TitlesOfParts>
  <Company>ALCALDIA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mhz</dc:creator>
  <cp:lastModifiedBy>hemipos</cp:lastModifiedBy>
  <cp:lastPrinted>2014-12-04T17:34:47Z</cp:lastPrinted>
  <dcterms:created xsi:type="dcterms:W3CDTF">2012-08-01T12:45:23Z</dcterms:created>
  <dcterms:modified xsi:type="dcterms:W3CDTF">2015-01-30T20:18:59Z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0x010100403A61A5057FD949AB8F1BEFEE56CAA1</vt:lpwstr>
  </property>
</Properties>
</file>